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5430" windowWidth="17100" windowHeight="5280" tabRatio="859" activeTab="0"/>
  </bookViews>
  <sheets>
    <sheet name="Total" sheetId="1" r:id="rId1"/>
    <sheet name="2008.01.20" sheetId="2" r:id="rId2"/>
    <sheet name="2008.02.03" sheetId="3" r:id="rId3"/>
    <sheet name="2008.03.20" sheetId="4" r:id="rId4"/>
    <sheet name="2008.04.20" sheetId="5" r:id="rId5"/>
    <sheet name="2008.05.11" sheetId="6" r:id="rId6"/>
    <sheet name="2008.06.07-08" sheetId="7" r:id="rId7"/>
    <sheet name="大阪湾レース" sheetId="8" r:id="rId8"/>
    <sheet name="2008.07.06" sheetId="9" r:id="rId9"/>
    <sheet name="2008.08.02" sheetId="10" r:id="rId10"/>
    <sheet name="2008.09.06-07" sheetId="11" r:id="rId11"/>
    <sheet name="2008.09.27-28" sheetId="12" r:id="rId12"/>
    <sheet name="2008.11.23" sheetId="13" r:id="rId13"/>
    <sheet name="2008.12.07" sheetId="14" r:id="rId14"/>
  </sheets>
  <definedNames>
    <definedName name="_xlnm.Print_Area" localSheetId="6">'2008.06.07-08'!$A$1:$U$21</definedName>
    <definedName name="_xlnm.Print_Area" localSheetId="11">'2008.09.27-28'!$A$1:$U$33</definedName>
    <definedName name="_xlnm.Print_Area" localSheetId="7">'大阪湾レース'!$A$1:$U$30</definedName>
  </definedNames>
  <calcPr fullCalcOnLoad="1"/>
</workbook>
</file>

<file path=xl/sharedStrings.xml><?xml version="1.0" encoding="utf-8"?>
<sst xmlns="http://schemas.openxmlformats.org/spreadsheetml/2006/main" count="2286" uniqueCount="853">
  <si>
    <t>5R</t>
  </si>
  <si>
    <t>4R</t>
  </si>
  <si>
    <t xml:space="preserve"> COSMOS</t>
  </si>
  <si>
    <t>DUFOUR40</t>
  </si>
  <si>
    <t xml:space="preserve"> GORILLA</t>
  </si>
  <si>
    <t>JEAN36</t>
  </si>
  <si>
    <t>松室八郎</t>
  </si>
  <si>
    <t xml:space="preserve"> HARUNA</t>
  </si>
  <si>
    <t>X382</t>
  </si>
  <si>
    <t>【KYC SPRING REGATTA 2008】</t>
  </si>
  <si>
    <t>Class : WHITE</t>
  </si>
  <si>
    <t>2008/3/20  1RACE</t>
  </si>
  <si>
    <t>Sail</t>
  </si>
  <si>
    <t>Yacht Name</t>
  </si>
  <si>
    <t>Type</t>
  </si>
  <si>
    <t>Owner</t>
  </si>
  <si>
    <t>R</t>
  </si>
  <si>
    <t>DM</t>
  </si>
  <si>
    <t>MF</t>
  </si>
  <si>
    <t>BF</t>
  </si>
  <si>
    <t>DJ</t>
  </si>
  <si>
    <t>JF</t>
  </si>
  <si>
    <t>CS</t>
  </si>
  <si>
    <t>NS</t>
  </si>
  <si>
    <t>SP</t>
  </si>
  <si>
    <t xml:space="preserve"> TOKIWA</t>
  </si>
  <si>
    <t>X442</t>
  </si>
  <si>
    <t>清水孝雄</t>
  </si>
  <si>
    <t xml:space="preserve"> SUNLUCK</t>
  </si>
  <si>
    <t>SEAM31</t>
  </si>
  <si>
    <t>杉山紘司</t>
  </si>
  <si>
    <t xml:space="preserve"> HARUNA</t>
  </si>
  <si>
    <t>X382</t>
  </si>
  <si>
    <t xml:space="preserve"> CYGNUS</t>
  </si>
  <si>
    <t>DHL35CWS</t>
  </si>
  <si>
    <t xml:space="preserve"> VELAⅢ</t>
  </si>
  <si>
    <t>Y-30R</t>
  </si>
  <si>
    <t xml:space="preserve"> MICKY</t>
  </si>
  <si>
    <t>DUF41</t>
  </si>
  <si>
    <t xml:space="preserve"> MOANA</t>
  </si>
  <si>
    <t>BENE300SPIRIT</t>
  </si>
  <si>
    <t xml:space="preserve"> C.ROSSETTI</t>
  </si>
  <si>
    <t>BENE45F5</t>
  </si>
  <si>
    <t>道満雅彦</t>
  </si>
  <si>
    <t xml:space="preserve"> VELA</t>
  </si>
  <si>
    <t>PETERSON30</t>
  </si>
  <si>
    <t xml:space="preserve"> BELLEZZA</t>
  </si>
  <si>
    <t xml:space="preserve"> LUCKY TOO</t>
  </si>
  <si>
    <t>NIC30</t>
  </si>
  <si>
    <t>2008/3/20  2RACE</t>
  </si>
  <si>
    <t>Sail</t>
  </si>
  <si>
    <t>Yacht Name</t>
  </si>
  <si>
    <t>Type</t>
  </si>
  <si>
    <t>Owner</t>
  </si>
  <si>
    <t>R</t>
  </si>
  <si>
    <t>DM</t>
  </si>
  <si>
    <t>MF</t>
  </si>
  <si>
    <t>BF</t>
  </si>
  <si>
    <t>DJ</t>
  </si>
  <si>
    <t>JF</t>
  </si>
  <si>
    <t>CS</t>
  </si>
  <si>
    <t>NS</t>
  </si>
  <si>
    <t>SP</t>
  </si>
  <si>
    <t xml:space="preserve"> SUNLUCK</t>
  </si>
  <si>
    <t>SEAM31</t>
  </si>
  <si>
    <t>杉山紘司</t>
  </si>
  <si>
    <t xml:space="preserve"> MICKY</t>
  </si>
  <si>
    <t>DUF41</t>
  </si>
  <si>
    <t xml:space="preserve"> FIVE STAR</t>
  </si>
  <si>
    <t xml:space="preserve"> MOANA</t>
  </si>
  <si>
    <t>BENE300SPIRIT</t>
  </si>
  <si>
    <t xml:space="preserve"> KOBE M.D</t>
  </si>
  <si>
    <t>J-24</t>
  </si>
  <si>
    <t xml:space="preserve"> COSMOS</t>
  </si>
  <si>
    <t>DUFOUR40</t>
  </si>
  <si>
    <t xml:space="preserve"> VELA</t>
  </si>
  <si>
    <t>PETERSON30</t>
  </si>
  <si>
    <t xml:space="preserve"> SUEKO</t>
  </si>
  <si>
    <t>FIRST427</t>
  </si>
  <si>
    <t>DNF</t>
  </si>
  <si>
    <t xml:space="preserve"> LUCKY TOO</t>
  </si>
  <si>
    <t>NIC30</t>
  </si>
  <si>
    <t>DNF</t>
  </si>
  <si>
    <t>SEAM31</t>
  </si>
  <si>
    <t xml:space="preserve"> BELLEZZA</t>
  </si>
  <si>
    <t>DNC</t>
  </si>
  <si>
    <t xml:space="preserve"> C.ROSSETTI</t>
  </si>
  <si>
    <t>BENE45F5</t>
  </si>
  <si>
    <t>道満雅彦</t>
  </si>
  <si>
    <t xml:space="preserve"> COSMOS</t>
  </si>
  <si>
    <t>DUFOUR40</t>
  </si>
  <si>
    <t xml:space="preserve"> CYGNUS</t>
  </si>
  <si>
    <t>DHL35CWS</t>
  </si>
  <si>
    <t>OCS</t>
  </si>
  <si>
    <t xml:space="preserve"> GORILLA</t>
  </si>
  <si>
    <t>JEAN36</t>
  </si>
  <si>
    <t>松室八郎</t>
  </si>
  <si>
    <t xml:space="preserve"> HARUNA</t>
  </si>
  <si>
    <t>X382</t>
  </si>
  <si>
    <t xml:space="preserve"> LUCKY TOO</t>
  </si>
  <si>
    <t>NIC30</t>
  </si>
  <si>
    <t>DNF</t>
  </si>
  <si>
    <t xml:space="preserve"> MICKY</t>
  </si>
  <si>
    <t>DUF41</t>
  </si>
  <si>
    <t xml:space="preserve"> MOANA</t>
  </si>
  <si>
    <t>BENE300SPIRIT</t>
  </si>
  <si>
    <t>X442</t>
  </si>
  <si>
    <t xml:space="preserve"> SUEKO</t>
  </si>
  <si>
    <t>FIRST427</t>
  </si>
  <si>
    <t>杉山紘司</t>
  </si>
  <si>
    <t>清水孝雄</t>
  </si>
  <si>
    <t xml:space="preserve"> VELA</t>
  </si>
  <si>
    <t>PETERSON30</t>
  </si>
  <si>
    <t xml:space="preserve"> VELAⅢ</t>
  </si>
  <si>
    <t>Y-30R</t>
  </si>
  <si>
    <t>艇齢</t>
  </si>
  <si>
    <t>修正R</t>
  </si>
  <si>
    <t>TCF</t>
  </si>
  <si>
    <t>START</t>
  </si>
  <si>
    <t>FINISH</t>
  </si>
  <si>
    <t>経過時間</t>
  </si>
  <si>
    <t>修正時間</t>
  </si>
  <si>
    <t>順位</t>
  </si>
  <si>
    <t>柴田友義</t>
  </si>
  <si>
    <t>石川俊重</t>
  </si>
  <si>
    <t>今村吉男</t>
  </si>
  <si>
    <t xml:space="preserve"> KOBE M.D</t>
  </si>
  <si>
    <t>J-24</t>
  </si>
  <si>
    <t>蓮池浩明</t>
  </si>
  <si>
    <t>清水英明</t>
  </si>
  <si>
    <t xml:space="preserve"> FIVE STAR</t>
  </si>
  <si>
    <t>SEAM31</t>
  </si>
  <si>
    <t>植松規浩</t>
  </si>
  <si>
    <t xml:space="preserve"> SUNLUCK</t>
  </si>
  <si>
    <t>堀越明博</t>
  </si>
  <si>
    <t>平山･瀬戸口</t>
  </si>
  <si>
    <t>高谷昌義</t>
  </si>
  <si>
    <t>Sail</t>
  </si>
  <si>
    <t>Yacht Name</t>
  </si>
  <si>
    <t>Type</t>
  </si>
  <si>
    <t>Owner</t>
  </si>
  <si>
    <t>R</t>
  </si>
  <si>
    <t>DM</t>
  </si>
  <si>
    <t>MF</t>
  </si>
  <si>
    <t>BF</t>
  </si>
  <si>
    <t>DJ</t>
  </si>
  <si>
    <t>JF</t>
  </si>
  <si>
    <t>CS</t>
  </si>
  <si>
    <t>NS</t>
  </si>
  <si>
    <t>SP</t>
  </si>
  <si>
    <t>TCF</t>
  </si>
  <si>
    <t>START</t>
  </si>
  <si>
    <t>FINISH</t>
  </si>
  <si>
    <t xml:space="preserve"> CYGNUS</t>
  </si>
  <si>
    <t>DHL35CWS</t>
  </si>
  <si>
    <t xml:space="preserve"> HARUNA</t>
  </si>
  <si>
    <t>X382</t>
  </si>
  <si>
    <t xml:space="preserve"> SUEKO</t>
  </si>
  <si>
    <t>FIRST427</t>
  </si>
  <si>
    <t xml:space="preserve"> TOKIWA</t>
  </si>
  <si>
    <t>X442</t>
  </si>
  <si>
    <t>清水孝雄</t>
  </si>
  <si>
    <t xml:space="preserve"> MICKY</t>
  </si>
  <si>
    <t>DUF41</t>
  </si>
  <si>
    <t xml:space="preserve"> FIVE STAR</t>
  </si>
  <si>
    <t>SEAM31</t>
  </si>
  <si>
    <t>SEAM31</t>
  </si>
  <si>
    <t>杉山紘司</t>
  </si>
  <si>
    <t xml:space="preserve"> VELAⅢ</t>
  </si>
  <si>
    <t>Y-30R</t>
  </si>
  <si>
    <t xml:space="preserve"> C.ROSSETTI</t>
  </si>
  <si>
    <t>BENE45F5</t>
  </si>
  <si>
    <t>道満雅彦</t>
  </si>
  <si>
    <t xml:space="preserve"> BELLEZZA</t>
  </si>
  <si>
    <t>Y-28S</t>
  </si>
  <si>
    <t xml:space="preserve"> GORILLA</t>
  </si>
  <si>
    <t>JEAN36</t>
  </si>
  <si>
    <t>松室八郎</t>
  </si>
  <si>
    <t xml:space="preserve"> LUCKY TOO</t>
  </si>
  <si>
    <t>NIC30</t>
  </si>
  <si>
    <t>2008/01/20  1RACE</t>
  </si>
  <si>
    <t>SAIL</t>
  </si>
  <si>
    <t>Yacht Name</t>
  </si>
  <si>
    <t>Type</t>
  </si>
  <si>
    <t>Owner</t>
  </si>
  <si>
    <t>2R</t>
  </si>
  <si>
    <t>Pos</t>
  </si>
  <si>
    <t>Pt</t>
  </si>
  <si>
    <t>Sail</t>
  </si>
  <si>
    <t>Yacht Name</t>
  </si>
  <si>
    <t>Type</t>
  </si>
  <si>
    <t>Owner</t>
  </si>
  <si>
    <t>R</t>
  </si>
  <si>
    <t>DM</t>
  </si>
  <si>
    <t>MF</t>
  </si>
  <si>
    <t>BF</t>
  </si>
  <si>
    <t>DJ</t>
  </si>
  <si>
    <t>JF</t>
  </si>
  <si>
    <t>CS</t>
  </si>
  <si>
    <t>NS</t>
  </si>
  <si>
    <t>SP</t>
  </si>
  <si>
    <t xml:space="preserve"> CYGNUS</t>
  </si>
  <si>
    <t>DHL35CWS</t>
  </si>
  <si>
    <t xml:space="preserve"> TOKIWA</t>
  </si>
  <si>
    <t>X442</t>
  </si>
  <si>
    <t>清水孝雄</t>
  </si>
  <si>
    <t xml:space="preserve"> MICKY</t>
  </si>
  <si>
    <t>DUF41</t>
  </si>
  <si>
    <t xml:space="preserve"> C.ROSSETTI</t>
  </si>
  <si>
    <t>BENE45F5</t>
  </si>
  <si>
    <t>道満雅彦</t>
  </si>
  <si>
    <t xml:space="preserve"> SUEKO</t>
  </si>
  <si>
    <t>FIRST427</t>
  </si>
  <si>
    <t>SEAM31</t>
  </si>
  <si>
    <t>杉山紘司</t>
  </si>
  <si>
    <t xml:space="preserve"> GORILLA</t>
  </si>
  <si>
    <t>JEAN36</t>
  </si>
  <si>
    <t>松室八郎</t>
  </si>
  <si>
    <t xml:space="preserve"> BELLEZZA</t>
  </si>
  <si>
    <t>Y-28S</t>
  </si>
  <si>
    <t xml:space="preserve"> VELAⅢ</t>
  </si>
  <si>
    <t>Y-30R</t>
  </si>
  <si>
    <t>2008/01/20  2RACE</t>
  </si>
  <si>
    <t xml:space="preserve"> HARUNA</t>
  </si>
  <si>
    <t>X382</t>
  </si>
  <si>
    <t>SEAM31</t>
  </si>
  <si>
    <t>杉山紘司</t>
  </si>
  <si>
    <t xml:space="preserve"> SUEKO</t>
  </si>
  <si>
    <t>FIRST427</t>
  </si>
  <si>
    <t xml:space="preserve"> VELAⅢ</t>
  </si>
  <si>
    <t>Y-30R</t>
  </si>
  <si>
    <t>北岡太一</t>
  </si>
  <si>
    <t>3R</t>
  </si>
  <si>
    <t>2008/02/03</t>
  </si>
  <si>
    <t>Sail</t>
  </si>
  <si>
    <t>Yacht Name</t>
  </si>
  <si>
    <t>Type</t>
  </si>
  <si>
    <t>Owner</t>
  </si>
  <si>
    <t>R</t>
  </si>
  <si>
    <t>DM</t>
  </si>
  <si>
    <t>MF</t>
  </si>
  <si>
    <t>BF</t>
  </si>
  <si>
    <t>DJ</t>
  </si>
  <si>
    <t>JF</t>
  </si>
  <si>
    <t>CS</t>
  </si>
  <si>
    <t>NS</t>
  </si>
  <si>
    <t>SP</t>
  </si>
  <si>
    <t xml:space="preserve"> FIVE STAR</t>
  </si>
  <si>
    <t>SEAM31</t>
  </si>
  <si>
    <t xml:space="preserve"> SUNLUCK</t>
  </si>
  <si>
    <t xml:space="preserve"> TOKIWA</t>
  </si>
  <si>
    <t>X442</t>
  </si>
  <si>
    <t>清水孝雄</t>
  </si>
  <si>
    <t xml:space="preserve"> KOBE M.D</t>
  </si>
  <si>
    <t>J-24</t>
  </si>
  <si>
    <t xml:space="preserve"> VELA</t>
  </si>
  <si>
    <t>PETERSON30</t>
  </si>
  <si>
    <t xml:space="preserve"> GORILLA</t>
  </si>
  <si>
    <t>JEAN36</t>
  </si>
  <si>
    <t>松室八郎</t>
  </si>
  <si>
    <t xml:space="preserve"> VELAⅢ</t>
  </si>
  <si>
    <t>Y-30R</t>
  </si>
  <si>
    <t xml:space="preserve"> HARUNA</t>
  </si>
  <si>
    <t>X382</t>
  </si>
  <si>
    <t xml:space="preserve"> LUCKY TOO</t>
  </si>
  <si>
    <t>NIC30</t>
  </si>
  <si>
    <t xml:space="preserve"> C.ROSSETTI</t>
  </si>
  <si>
    <t>BENE45F5</t>
  </si>
  <si>
    <t>道満雅彦</t>
  </si>
  <si>
    <t xml:space="preserve"> MICKY</t>
  </si>
  <si>
    <t>DUF41</t>
  </si>
  <si>
    <t xml:space="preserve"> CYGNUS</t>
  </si>
  <si>
    <t>DHL35CWS</t>
  </si>
  <si>
    <t>OCS</t>
  </si>
  <si>
    <t xml:space="preserve"> GORILLA</t>
  </si>
  <si>
    <t>JEAN36</t>
  </si>
  <si>
    <t>松室八郎</t>
  </si>
  <si>
    <t xml:space="preserve"> KOBE M.D</t>
  </si>
  <si>
    <t>J-24</t>
  </si>
  <si>
    <t xml:space="preserve"> FIVE STAR</t>
  </si>
  <si>
    <t>Y-28S</t>
  </si>
  <si>
    <t xml:space="preserve"> TOKIWA</t>
  </si>
  <si>
    <t>田中伸行</t>
  </si>
  <si>
    <t>Y-28S</t>
  </si>
  <si>
    <t>福西尚武</t>
  </si>
  <si>
    <t>6R</t>
  </si>
  <si>
    <t>7R</t>
  </si>
  <si>
    <t xml:space="preserve"> THE FEW</t>
  </si>
  <si>
    <t xml:space="preserve"> SUMMER GIRL</t>
  </si>
  <si>
    <t>FIRST40.7</t>
  </si>
  <si>
    <t>馬場益弘</t>
  </si>
  <si>
    <t>【KYC POINT RACE 2008】</t>
  </si>
  <si>
    <t>Class : WHITE</t>
  </si>
  <si>
    <t>2008/4/20  1RACE</t>
  </si>
  <si>
    <t>Sail</t>
  </si>
  <si>
    <t>Yacht Name</t>
  </si>
  <si>
    <t>Type</t>
  </si>
  <si>
    <t>Owner</t>
  </si>
  <si>
    <t>R</t>
  </si>
  <si>
    <t>DM</t>
  </si>
  <si>
    <t>MF</t>
  </si>
  <si>
    <t>BF</t>
  </si>
  <si>
    <t>DJ</t>
  </si>
  <si>
    <t>JF</t>
  </si>
  <si>
    <t>CS</t>
  </si>
  <si>
    <t>NS</t>
  </si>
  <si>
    <t>SP</t>
  </si>
  <si>
    <t xml:space="preserve"> HARUNA</t>
  </si>
  <si>
    <t>X382</t>
  </si>
  <si>
    <t xml:space="preserve"> FIVE STAR</t>
  </si>
  <si>
    <t>SEAM31</t>
  </si>
  <si>
    <t xml:space="preserve"> SUNLUCK</t>
  </si>
  <si>
    <t xml:space="preserve"> MICKY</t>
  </si>
  <si>
    <t>DUF41</t>
  </si>
  <si>
    <t xml:space="preserve"> C.ROSSETTI</t>
  </si>
  <si>
    <t>BENE45F5</t>
  </si>
  <si>
    <t>道満雅彦</t>
  </si>
  <si>
    <t xml:space="preserve"> GORILLA</t>
  </si>
  <si>
    <t>JEAN36</t>
  </si>
  <si>
    <t>松室八郎</t>
  </si>
  <si>
    <t xml:space="preserve"> VELAⅢ</t>
  </si>
  <si>
    <t>Y-30R</t>
  </si>
  <si>
    <t>X372</t>
  </si>
  <si>
    <t>堀内一廣</t>
  </si>
  <si>
    <t xml:space="preserve"> LUCKY TOO</t>
  </si>
  <si>
    <t>NIC30</t>
  </si>
  <si>
    <r>
      <t>2008/</t>
    </r>
    <r>
      <rPr>
        <sz val="11"/>
        <rFont val="ＭＳ Ｐゴシック"/>
        <family val="3"/>
      </rPr>
      <t>4/20  2RACE</t>
    </r>
  </si>
  <si>
    <t>Sail</t>
  </si>
  <si>
    <t>Yacht Name</t>
  </si>
  <si>
    <t>Type</t>
  </si>
  <si>
    <t>Owner</t>
  </si>
  <si>
    <t>R</t>
  </si>
  <si>
    <t>DM</t>
  </si>
  <si>
    <t>MF</t>
  </si>
  <si>
    <t>BF</t>
  </si>
  <si>
    <t>DJ</t>
  </si>
  <si>
    <t>JF</t>
  </si>
  <si>
    <t>CS</t>
  </si>
  <si>
    <t>NS</t>
  </si>
  <si>
    <t>SP</t>
  </si>
  <si>
    <t xml:space="preserve"> HARUNA</t>
  </si>
  <si>
    <t>X382</t>
  </si>
  <si>
    <t xml:space="preserve"> CYGNUS</t>
  </si>
  <si>
    <t>DHL35CWS</t>
  </si>
  <si>
    <t xml:space="preserve"> TOKIWA</t>
  </si>
  <si>
    <t>X442</t>
  </si>
  <si>
    <t>清水孝雄</t>
  </si>
  <si>
    <t xml:space="preserve"> SUNLUCK</t>
  </si>
  <si>
    <t>SEAM31</t>
  </si>
  <si>
    <t>杉山紘司</t>
  </si>
  <si>
    <t xml:space="preserve"> C.ROSSETTI</t>
  </si>
  <si>
    <t>BENE45F5</t>
  </si>
  <si>
    <t>道満雅彦</t>
  </si>
  <si>
    <t xml:space="preserve"> GORILLA</t>
  </si>
  <si>
    <t>JEAN36</t>
  </si>
  <si>
    <t>松室八郎</t>
  </si>
  <si>
    <t xml:space="preserve"> VELAⅢ</t>
  </si>
  <si>
    <t>Y-30R</t>
  </si>
  <si>
    <t xml:space="preserve"> VELA</t>
  </si>
  <si>
    <t>PETERSON30</t>
  </si>
  <si>
    <t>X372</t>
  </si>
  <si>
    <t>堀内一廣</t>
  </si>
  <si>
    <t xml:space="preserve"> SUMMER GIRL</t>
  </si>
  <si>
    <t>FIRST40.7</t>
  </si>
  <si>
    <t>馬場益弘</t>
  </si>
  <si>
    <t>X372</t>
  </si>
  <si>
    <t>堀内一廣</t>
  </si>
  <si>
    <t>【KYC POINT RACE 2008】</t>
  </si>
  <si>
    <t>Class : WHITE</t>
  </si>
  <si>
    <t xml:space="preserve"> SUEKO</t>
  </si>
  <si>
    <t>FIRST427</t>
  </si>
  <si>
    <t xml:space="preserve"> CYGNUS</t>
  </si>
  <si>
    <t>DHL35CWS</t>
  </si>
  <si>
    <t xml:space="preserve"> HARUNA</t>
  </si>
  <si>
    <t>X382</t>
  </si>
  <si>
    <t xml:space="preserve"> SUNLUCK</t>
  </si>
  <si>
    <t>杉山紘司</t>
  </si>
  <si>
    <t xml:space="preserve"> TOKIWA</t>
  </si>
  <si>
    <t>X442</t>
  </si>
  <si>
    <t>清水孝雄</t>
  </si>
  <si>
    <t xml:space="preserve"> VELAⅢ</t>
  </si>
  <si>
    <t>Y-30R</t>
  </si>
  <si>
    <t xml:space="preserve"> BELLEZZA</t>
  </si>
  <si>
    <t>Y-28S</t>
  </si>
  <si>
    <r>
      <t>2008/</t>
    </r>
    <r>
      <rPr>
        <sz val="11"/>
        <rFont val="ＭＳ Ｐゴシック"/>
        <family val="3"/>
      </rPr>
      <t>5/11</t>
    </r>
    <r>
      <rPr>
        <sz val="11"/>
        <rFont val="ＭＳ Ｐゴシック"/>
        <family val="3"/>
      </rPr>
      <t xml:space="preserve"> 1RACE</t>
    </r>
  </si>
  <si>
    <t>8R</t>
  </si>
  <si>
    <t>9R</t>
  </si>
  <si>
    <r>
      <t>2008/</t>
    </r>
    <r>
      <rPr>
        <sz val="11"/>
        <rFont val="ＭＳ Ｐゴシック"/>
        <family val="3"/>
      </rPr>
      <t>5/11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RACE</t>
    </r>
  </si>
  <si>
    <t>Sail</t>
  </si>
  <si>
    <t>Yacht Name</t>
  </si>
  <si>
    <t>Type</t>
  </si>
  <si>
    <t>Owner</t>
  </si>
  <si>
    <t>R</t>
  </si>
  <si>
    <t>DM</t>
  </si>
  <si>
    <t>MF</t>
  </si>
  <si>
    <t>BF</t>
  </si>
  <si>
    <t>DJ</t>
  </si>
  <si>
    <t>JF</t>
  </si>
  <si>
    <t>CS</t>
  </si>
  <si>
    <t>NS</t>
  </si>
  <si>
    <t>SP</t>
  </si>
  <si>
    <t xml:space="preserve"> CYGNUS</t>
  </si>
  <si>
    <t>DHL35CWS</t>
  </si>
  <si>
    <t xml:space="preserve"> SUNLUCK</t>
  </si>
  <si>
    <t>SEAM31</t>
  </si>
  <si>
    <t>杉山紘司</t>
  </si>
  <si>
    <t xml:space="preserve"> FIVE STAR</t>
  </si>
  <si>
    <t xml:space="preserve"> BELLEZZA</t>
  </si>
  <si>
    <t>Y-28S</t>
  </si>
  <si>
    <t xml:space="preserve"> KOBE M.D</t>
  </si>
  <si>
    <t>J-24</t>
  </si>
  <si>
    <t xml:space="preserve"> LUCKY TOO</t>
  </si>
  <si>
    <t>NIC30</t>
  </si>
  <si>
    <t>大阪湾レース</t>
  </si>
  <si>
    <t>10R</t>
  </si>
  <si>
    <t>出艇</t>
  </si>
  <si>
    <t xml:space="preserve"> SUMMER BOY</t>
  </si>
  <si>
    <t>辰井榮一郎</t>
  </si>
  <si>
    <t>濱口仁</t>
  </si>
  <si>
    <t>宮田実</t>
  </si>
  <si>
    <t>為広慎二</t>
  </si>
  <si>
    <t>久松誠</t>
  </si>
  <si>
    <t>辻井元宏</t>
  </si>
  <si>
    <t>白川孝</t>
  </si>
  <si>
    <t xml:space="preserve"> SILVER FOX</t>
  </si>
  <si>
    <t>BENE367</t>
  </si>
  <si>
    <t>【KYC POINT RACE 2008】</t>
  </si>
  <si>
    <t>Class : OVER ALL</t>
  </si>
  <si>
    <t>2008/06/07-08</t>
  </si>
  <si>
    <t>Sail</t>
  </si>
  <si>
    <t>Yacht Name</t>
  </si>
  <si>
    <t>Type</t>
  </si>
  <si>
    <t>Owner</t>
  </si>
  <si>
    <t>R</t>
  </si>
  <si>
    <t xml:space="preserve"> NEUEROVE</t>
  </si>
  <si>
    <t>X35OD</t>
  </si>
  <si>
    <t>藤井英喜</t>
  </si>
  <si>
    <t xml:space="preserve"> SUMMER GIRL</t>
  </si>
  <si>
    <t>FIRST40.7</t>
  </si>
  <si>
    <t>馬場益弘</t>
  </si>
  <si>
    <t xml:space="preserve"> TAMAGOMARU</t>
  </si>
  <si>
    <t>INGS37</t>
  </si>
  <si>
    <t>SEAM31</t>
  </si>
  <si>
    <t xml:space="preserve"> LUCKY TOO</t>
  </si>
  <si>
    <t>NIC30</t>
  </si>
  <si>
    <t>明石海峡</t>
  </si>
  <si>
    <t>転流時</t>
  </si>
  <si>
    <t>+：西北西流　WNW</t>
  </si>
  <si>
    <t>+：北流　N</t>
  </si>
  <si>
    <t>-：東南東流　ESE</t>
  </si>
  <si>
    <t>-：南流　S</t>
  </si>
  <si>
    <t>友ケ島水道</t>
  </si>
  <si>
    <t>最強</t>
  </si>
  <si>
    <t>新宅修男</t>
  </si>
  <si>
    <t xml:space="preserve"> SPAZIO</t>
  </si>
  <si>
    <t>BAVA38MACH</t>
  </si>
  <si>
    <t xml:space="preserve"> ORANGE FIN</t>
  </si>
  <si>
    <t>Y-31S</t>
  </si>
  <si>
    <t>DM</t>
  </si>
  <si>
    <t>MF</t>
  </si>
  <si>
    <t>BF</t>
  </si>
  <si>
    <t>DJ</t>
  </si>
  <si>
    <t>JF</t>
  </si>
  <si>
    <t>CS</t>
  </si>
  <si>
    <t>NS</t>
  </si>
  <si>
    <t>SP</t>
  </si>
  <si>
    <t xml:space="preserve"> WAILEA</t>
  </si>
  <si>
    <t>G/S42R</t>
  </si>
  <si>
    <t xml:space="preserve"> CARINO</t>
  </si>
  <si>
    <t>COREL45</t>
  </si>
  <si>
    <t>古川浩二</t>
  </si>
  <si>
    <t xml:space="preserve"> MOANA</t>
  </si>
  <si>
    <t>BENE300SPIRIT</t>
  </si>
  <si>
    <t xml:space="preserve"> GORILLA</t>
  </si>
  <si>
    <t>JEAN36</t>
  </si>
  <si>
    <t>松室八郎</t>
  </si>
  <si>
    <t xml:space="preserve"> MICKY</t>
  </si>
  <si>
    <t>DUF41</t>
  </si>
  <si>
    <t xml:space="preserve"> SWING</t>
  </si>
  <si>
    <t>RODMAN42</t>
  </si>
  <si>
    <t>鈴木重行</t>
  </si>
  <si>
    <t xml:space="preserve"> RELAXIN’</t>
  </si>
  <si>
    <t>IMX38</t>
  </si>
  <si>
    <t>大村誠</t>
  </si>
  <si>
    <t>SYDNY46</t>
  </si>
  <si>
    <t xml:space="preserve"> FIVE STAR</t>
  </si>
  <si>
    <t>SEAM31</t>
  </si>
  <si>
    <t xml:space="preserve"> JUST ECSTASY</t>
  </si>
  <si>
    <t>Y-33S</t>
  </si>
  <si>
    <t xml:space="preserve"> SUNLUCK</t>
  </si>
  <si>
    <t>杉山紘司</t>
  </si>
  <si>
    <t xml:space="preserve"> TAM</t>
  </si>
  <si>
    <t>ID35</t>
  </si>
  <si>
    <t>DNF</t>
  </si>
  <si>
    <t xml:space="preserve"> CYGNUS</t>
  </si>
  <si>
    <t>DHL35CWS</t>
  </si>
  <si>
    <t>DNF</t>
  </si>
  <si>
    <t xml:space="preserve"> VELA</t>
  </si>
  <si>
    <t>PETERSON30</t>
  </si>
  <si>
    <t>DNF</t>
  </si>
  <si>
    <t>Slack</t>
  </si>
  <si>
    <t>Maximum</t>
  </si>
  <si>
    <t xml:space="preserve">    h     m</t>
  </si>
  <si>
    <t>kn</t>
  </si>
  <si>
    <t>12    17</t>
  </si>
  <si>
    <t>15    56</t>
  </si>
  <si>
    <t>19    24</t>
  </si>
  <si>
    <t>22    44</t>
  </si>
  <si>
    <t>+6.3</t>
  </si>
  <si>
    <t>02    36</t>
  </si>
  <si>
    <t>04    59</t>
  </si>
  <si>
    <t>-3.2</t>
  </si>
  <si>
    <t>09    09</t>
  </si>
  <si>
    <t>11    05</t>
  </si>
  <si>
    <t>+2.0</t>
  </si>
  <si>
    <t>13    25</t>
  </si>
  <si>
    <t>16    53</t>
  </si>
  <si>
    <t>-4.2</t>
  </si>
  <si>
    <t>20    22</t>
  </si>
  <si>
    <t>23    38</t>
  </si>
  <si>
    <t>+5.7</t>
  </si>
  <si>
    <t>Slack</t>
  </si>
  <si>
    <t>Maximum</t>
  </si>
  <si>
    <t xml:space="preserve">    h     m</t>
  </si>
  <si>
    <t>kn</t>
  </si>
  <si>
    <t>10    03</t>
  </si>
  <si>
    <t>14    49</t>
  </si>
  <si>
    <t>-3.0</t>
  </si>
  <si>
    <t>17    57</t>
  </si>
  <si>
    <t>22    11</t>
  </si>
  <si>
    <t>+3.3</t>
  </si>
  <si>
    <t>02    02</t>
  </si>
  <si>
    <t>04    14</t>
  </si>
  <si>
    <t>-1.5</t>
  </si>
  <si>
    <t>07    36</t>
  </si>
  <si>
    <t>09    35</t>
  </si>
  <si>
    <t>+0.4</t>
  </si>
  <si>
    <t>11    22</t>
  </si>
  <si>
    <t>15    35</t>
  </si>
  <si>
    <t>-2.8</t>
  </si>
  <si>
    <t>18    46</t>
  </si>
  <si>
    <t>22    56</t>
  </si>
  <si>
    <t>+3.1</t>
  </si>
  <si>
    <t>Class : WHITE</t>
  </si>
  <si>
    <t>2008/6/7-8</t>
  </si>
  <si>
    <t xml:space="preserve"> MOANA</t>
  </si>
  <si>
    <t>BENE300SPIRIT</t>
  </si>
  <si>
    <t xml:space="preserve"> SILVER FOX</t>
  </si>
  <si>
    <t>BENE367</t>
  </si>
  <si>
    <t xml:space="preserve"> JUST ECSTASY</t>
  </si>
  <si>
    <t>Y-33S</t>
  </si>
  <si>
    <t xml:space="preserve"> TAM</t>
  </si>
  <si>
    <t>ID35</t>
  </si>
  <si>
    <t>変更後</t>
  </si>
  <si>
    <t>変更前</t>
  </si>
  <si>
    <t>荻野宣夫</t>
  </si>
  <si>
    <t xml:space="preserve"> KOBE M.D</t>
  </si>
  <si>
    <t>J-24</t>
  </si>
  <si>
    <t>11R</t>
  </si>
  <si>
    <t>12R</t>
  </si>
  <si>
    <t>DNS</t>
  </si>
  <si>
    <t xml:space="preserve"> SCHEHERAZADE</t>
  </si>
  <si>
    <t>X35OD</t>
  </si>
  <si>
    <t xml:space="preserve"> GOKIGENMARU</t>
  </si>
  <si>
    <t>BAVA35MACH</t>
  </si>
  <si>
    <t>土井一也</t>
  </si>
  <si>
    <t xml:space="preserve"> HARUNA</t>
  </si>
  <si>
    <t>X382</t>
  </si>
  <si>
    <t xml:space="preserve"> CYGNUS</t>
  </si>
  <si>
    <t>DHL35CWS</t>
  </si>
  <si>
    <t xml:space="preserve"> SUNLUCK</t>
  </si>
  <si>
    <t>SEAM31</t>
  </si>
  <si>
    <t>杉山紘司</t>
  </si>
  <si>
    <t xml:space="preserve"> GORILLA</t>
  </si>
  <si>
    <t>JEAN36</t>
  </si>
  <si>
    <t>松室八郎</t>
  </si>
  <si>
    <t xml:space="preserve"> SUEKO</t>
  </si>
  <si>
    <t>FIRST427</t>
  </si>
  <si>
    <t xml:space="preserve"> C.ROSSETTI</t>
  </si>
  <si>
    <t>BENE45F5</t>
  </si>
  <si>
    <t>道満雅彦</t>
  </si>
  <si>
    <t xml:space="preserve"> SCHEHERAZADE</t>
  </si>
  <si>
    <t>X35OD</t>
  </si>
  <si>
    <t xml:space="preserve"> TOKIWA</t>
  </si>
  <si>
    <t>X442</t>
  </si>
  <si>
    <t>清水孝雄</t>
  </si>
  <si>
    <t>NIC30</t>
  </si>
  <si>
    <t xml:space="preserve"> TAM</t>
  </si>
  <si>
    <t>ID35</t>
  </si>
  <si>
    <t xml:space="preserve"> GOKIGENMARU</t>
  </si>
  <si>
    <t>BAVA35MACH</t>
  </si>
  <si>
    <t>土井一也</t>
  </si>
  <si>
    <t>DNF</t>
  </si>
  <si>
    <t xml:space="preserve"> SUMMER GIRL</t>
  </si>
  <si>
    <t>FIRST40.7</t>
  </si>
  <si>
    <t>馬場益弘</t>
  </si>
  <si>
    <t>DNS</t>
  </si>
  <si>
    <t>Sail</t>
  </si>
  <si>
    <t>Yacht Name</t>
  </si>
  <si>
    <t>Type</t>
  </si>
  <si>
    <t>Owner</t>
  </si>
  <si>
    <t>R</t>
  </si>
  <si>
    <t>DM</t>
  </si>
  <si>
    <t>MF</t>
  </si>
  <si>
    <t>BF</t>
  </si>
  <si>
    <t>DJ</t>
  </si>
  <si>
    <t>JF</t>
  </si>
  <si>
    <t>CS</t>
  </si>
  <si>
    <t>NS</t>
  </si>
  <si>
    <t>SP</t>
  </si>
  <si>
    <t xml:space="preserve"> TOKIWA</t>
  </si>
  <si>
    <t>X442</t>
  </si>
  <si>
    <t>清水孝雄</t>
  </si>
  <si>
    <t xml:space="preserve"> FIVE STAR</t>
  </si>
  <si>
    <t xml:space="preserve"> SCHEHERAZADE</t>
  </si>
  <si>
    <t>X35OD</t>
  </si>
  <si>
    <t xml:space="preserve"> VELA</t>
  </si>
  <si>
    <t>PETERSON30</t>
  </si>
  <si>
    <t xml:space="preserve"> BELLEZZA</t>
  </si>
  <si>
    <t>Y-28S</t>
  </si>
  <si>
    <t>【KYC POINT RACE 2008】</t>
  </si>
  <si>
    <t>Class : WHITE</t>
  </si>
  <si>
    <t>2008/7/6 1RACE</t>
  </si>
  <si>
    <t>2008/7/6 2RACE</t>
  </si>
  <si>
    <t xml:space="preserve"> LUCKY TOO</t>
  </si>
  <si>
    <t>【KYC POINT RACE 2008】</t>
  </si>
  <si>
    <t>13R</t>
  </si>
  <si>
    <t>2008/08/02</t>
  </si>
  <si>
    <t xml:space="preserve"> C.ROSSETTI</t>
  </si>
  <si>
    <t>BENE45F5</t>
  </si>
  <si>
    <t>道満雅彦</t>
  </si>
  <si>
    <t xml:space="preserve"> HARUNA</t>
  </si>
  <si>
    <t>X382</t>
  </si>
  <si>
    <t xml:space="preserve"> VELA</t>
  </si>
  <si>
    <t>PETERSON30</t>
  </si>
  <si>
    <t xml:space="preserve"> SUNLUCK</t>
  </si>
  <si>
    <t>SEAM31</t>
  </si>
  <si>
    <t>杉山紘司</t>
  </si>
  <si>
    <t xml:space="preserve"> IRRESISTEBLE3</t>
  </si>
  <si>
    <t>X35OD</t>
  </si>
  <si>
    <t>山田邦雄</t>
  </si>
  <si>
    <t xml:space="preserve"> OTENTOSUN</t>
  </si>
  <si>
    <t>YOK36ON</t>
  </si>
  <si>
    <t>鴻池祥肇</t>
  </si>
  <si>
    <t xml:space="preserve"> LUCKY TOO</t>
  </si>
  <si>
    <t>NIC30</t>
  </si>
  <si>
    <t xml:space="preserve"> RISOTADA</t>
  </si>
  <si>
    <t>FIRST34.7</t>
  </si>
  <si>
    <t>永松警介</t>
  </si>
  <si>
    <t xml:space="preserve"> VELAⅢ</t>
  </si>
  <si>
    <t>Y-30R</t>
  </si>
  <si>
    <t xml:space="preserve"> TAM</t>
  </si>
  <si>
    <t>ID35</t>
  </si>
  <si>
    <t xml:space="preserve"> IRRESISTEBLE3</t>
  </si>
  <si>
    <t>山田邦雄</t>
  </si>
  <si>
    <t xml:space="preserve"> OTENTOSUN</t>
  </si>
  <si>
    <t>YOK36ON</t>
  </si>
  <si>
    <t>鴻池祥肇</t>
  </si>
  <si>
    <t xml:space="preserve"> RISOTADA</t>
  </si>
  <si>
    <t>FIRST34.7</t>
  </si>
  <si>
    <t>Class : WHITE   サンセット＆メモリアルレース</t>
  </si>
  <si>
    <t>【KYC POINT RACE 2008】</t>
  </si>
  <si>
    <t>Class : WHITE   クルージングレース</t>
  </si>
  <si>
    <t>Sail</t>
  </si>
  <si>
    <t>Yacht Name</t>
  </si>
  <si>
    <t>Type</t>
  </si>
  <si>
    <t>Owner</t>
  </si>
  <si>
    <t>R</t>
  </si>
  <si>
    <t>DM</t>
  </si>
  <si>
    <t>MF</t>
  </si>
  <si>
    <t>BF</t>
  </si>
  <si>
    <t>DJ</t>
  </si>
  <si>
    <t>JF</t>
  </si>
  <si>
    <t>CS</t>
  </si>
  <si>
    <t>NS</t>
  </si>
  <si>
    <t>SP</t>
  </si>
  <si>
    <t xml:space="preserve"> C.ROSSETTI</t>
  </si>
  <si>
    <t>BENE45F5</t>
  </si>
  <si>
    <t>道満雅彦</t>
  </si>
  <si>
    <t>DNF</t>
  </si>
  <si>
    <t xml:space="preserve"> CYGNUS</t>
  </si>
  <si>
    <t>DHL35CWS</t>
  </si>
  <si>
    <t xml:space="preserve"> GOKIGENMARU</t>
  </si>
  <si>
    <t>BAVA35MACH</t>
  </si>
  <si>
    <t>土井一也</t>
  </si>
  <si>
    <t xml:space="preserve"> OTENTOSUN</t>
  </si>
  <si>
    <t>YOK36ON</t>
  </si>
  <si>
    <t>鴻池祥肇</t>
  </si>
  <si>
    <t xml:space="preserve"> TAM</t>
  </si>
  <si>
    <t>ID35</t>
  </si>
  <si>
    <t>DNF</t>
  </si>
  <si>
    <t xml:space="preserve"> TOKIWA</t>
  </si>
  <si>
    <t>X442</t>
  </si>
  <si>
    <t>清水孝雄</t>
  </si>
  <si>
    <t>2008/9/7</t>
  </si>
  <si>
    <t>14R</t>
  </si>
  <si>
    <t>15R</t>
  </si>
  <si>
    <t>2008/9.06-07</t>
  </si>
  <si>
    <t>2008/9/27</t>
  </si>
  <si>
    <t>Sail</t>
  </si>
  <si>
    <t>Yacht Name</t>
  </si>
  <si>
    <t>Type</t>
  </si>
  <si>
    <t>Owner</t>
  </si>
  <si>
    <t>R</t>
  </si>
  <si>
    <t>DM</t>
  </si>
  <si>
    <t>MF</t>
  </si>
  <si>
    <t>BF</t>
  </si>
  <si>
    <t>DJ</t>
  </si>
  <si>
    <t>JF</t>
  </si>
  <si>
    <t>CS</t>
  </si>
  <si>
    <t>NS</t>
  </si>
  <si>
    <t>SP</t>
  </si>
  <si>
    <t xml:space="preserve"> MICKY</t>
  </si>
  <si>
    <t>DUF41</t>
  </si>
  <si>
    <t xml:space="preserve"> COSMOS</t>
  </si>
  <si>
    <t>DUFOUR40</t>
  </si>
  <si>
    <t>16R</t>
  </si>
  <si>
    <t>17R</t>
  </si>
  <si>
    <t>2008/09/27-28</t>
  </si>
  <si>
    <t>18R</t>
  </si>
  <si>
    <t>19R</t>
  </si>
  <si>
    <t>3RACE</t>
  </si>
  <si>
    <t>Yacht Name</t>
  </si>
  <si>
    <t>DHL35CWS</t>
  </si>
  <si>
    <t xml:space="preserve"> SUEKO</t>
  </si>
  <si>
    <t xml:space="preserve"> GORILLA</t>
  </si>
  <si>
    <t>DUF41</t>
  </si>
  <si>
    <t xml:space="preserve"> FIVE STAR</t>
  </si>
  <si>
    <t>SEAM31</t>
  </si>
  <si>
    <t xml:space="preserve"> SUNLUCK</t>
  </si>
  <si>
    <t xml:space="preserve"> TOKIWA</t>
  </si>
  <si>
    <t>X442</t>
  </si>
  <si>
    <t>清水孝雄</t>
  </si>
  <si>
    <t xml:space="preserve"> HARUNA</t>
  </si>
  <si>
    <t>X382</t>
  </si>
  <si>
    <t>DUFOUR40</t>
  </si>
  <si>
    <t xml:space="preserve"> MICKY</t>
  </si>
  <si>
    <t>【 KYC AUTUMU REGATTA 2008 】</t>
  </si>
  <si>
    <t>Class:WHITE</t>
  </si>
  <si>
    <t>1RACE</t>
  </si>
  <si>
    <t>2008/9/27</t>
  </si>
  <si>
    <t xml:space="preserve"> SUNLUCK</t>
  </si>
  <si>
    <t>SEAM31</t>
  </si>
  <si>
    <t>杉山紘司</t>
  </si>
  <si>
    <t>X442</t>
  </si>
  <si>
    <t xml:space="preserve"> CYGNUS</t>
  </si>
  <si>
    <t>DHL35CWS</t>
  </si>
  <si>
    <t>DNC</t>
  </si>
  <si>
    <t>2RACE</t>
  </si>
  <si>
    <t xml:space="preserve"> FIVE STAR</t>
  </si>
  <si>
    <t>SEAM31</t>
  </si>
  <si>
    <t xml:space="preserve"> TOKIWA</t>
  </si>
  <si>
    <t>清水孝雄</t>
  </si>
  <si>
    <t xml:space="preserve"> CYGNUS</t>
  </si>
  <si>
    <t>SEAM31</t>
  </si>
  <si>
    <t>杉山紘司</t>
  </si>
  <si>
    <t xml:space="preserve"> VELA</t>
  </si>
  <si>
    <t>PETERSON30</t>
  </si>
  <si>
    <t xml:space="preserve"> C.ROSSETTI</t>
  </si>
  <si>
    <t>BENE45F5</t>
  </si>
  <si>
    <t>道満雅彦</t>
  </si>
  <si>
    <t xml:space="preserve"> LUCKY TOO</t>
  </si>
  <si>
    <t>NIC30</t>
  </si>
  <si>
    <t xml:space="preserve"> BELLEZZA</t>
  </si>
  <si>
    <t>Y-28S</t>
  </si>
  <si>
    <t>JEAN36</t>
  </si>
  <si>
    <t>松室八郎</t>
  </si>
  <si>
    <t>FIRST427</t>
  </si>
  <si>
    <t xml:space="preserve"> COSMOS</t>
  </si>
  <si>
    <t>DNC</t>
  </si>
  <si>
    <t>【 KYC AUTUMU REGATTA 2008 】</t>
  </si>
  <si>
    <t>Class:WHITE</t>
  </si>
  <si>
    <t>2008/09/28</t>
  </si>
  <si>
    <t>Sail</t>
  </si>
  <si>
    <t>Type</t>
  </si>
  <si>
    <t>Owner</t>
  </si>
  <si>
    <t>R</t>
  </si>
  <si>
    <t>DM</t>
  </si>
  <si>
    <t>MF</t>
  </si>
  <si>
    <t>BF</t>
  </si>
  <si>
    <t>DJ</t>
  </si>
  <si>
    <t>JF</t>
  </si>
  <si>
    <t>CS</t>
  </si>
  <si>
    <t>NS</t>
  </si>
  <si>
    <t>SP</t>
  </si>
  <si>
    <t xml:space="preserve"> FIVE STAR</t>
  </si>
  <si>
    <t>4RACE</t>
  </si>
  <si>
    <t>Class:WHITE</t>
  </si>
  <si>
    <t>1RACE</t>
  </si>
  <si>
    <t>2RACE</t>
  </si>
  <si>
    <t xml:space="preserve"> LUCKY TOO</t>
  </si>
  <si>
    <t>田和良久</t>
  </si>
  <si>
    <t xml:space="preserve"> LUMBERJACKⅡ</t>
  </si>
  <si>
    <t>DRAGON</t>
  </si>
  <si>
    <t xml:space="preserve"> BELLEZZA</t>
  </si>
  <si>
    <t>Y-28S</t>
  </si>
  <si>
    <t xml:space="preserve"> VELAⅢ</t>
  </si>
  <si>
    <t>Y-30R</t>
  </si>
  <si>
    <t xml:space="preserve"> GORILLA</t>
  </si>
  <si>
    <t>JEAN36</t>
  </si>
  <si>
    <t>松室八郎</t>
  </si>
  <si>
    <t xml:space="preserve"> SPINDRIFT</t>
  </si>
  <si>
    <t>T301</t>
  </si>
  <si>
    <t>Mark Smith</t>
  </si>
  <si>
    <t xml:space="preserve"> SUNLUCK</t>
  </si>
  <si>
    <t>杉山紘司</t>
  </si>
  <si>
    <t xml:space="preserve"> BELLEZZA</t>
  </si>
  <si>
    <t>Y-28S</t>
  </si>
  <si>
    <t xml:space="preserve"> VELAⅢ</t>
  </si>
  <si>
    <t>Y-30R</t>
  </si>
  <si>
    <t xml:space="preserve"> FIVE STAR</t>
  </si>
  <si>
    <t>SEAM31</t>
  </si>
  <si>
    <t xml:space="preserve"> LUMBERJACKⅡ</t>
  </si>
  <si>
    <t>DRAGON</t>
  </si>
  <si>
    <t>2008/11/23</t>
  </si>
  <si>
    <t>20R</t>
  </si>
  <si>
    <t>21R</t>
  </si>
  <si>
    <t xml:space="preserve"> LUMBERJACKⅡ</t>
  </si>
  <si>
    <t>DRAGON</t>
  </si>
  <si>
    <t xml:space="preserve"> TAMAGOMARU</t>
  </si>
  <si>
    <t>INGS37</t>
  </si>
  <si>
    <t xml:space="preserve"> SPINDRIFT</t>
  </si>
  <si>
    <t>T301</t>
  </si>
  <si>
    <t>Mark Smith</t>
  </si>
  <si>
    <r>
      <t>2</t>
    </r>
    <r>
      <rPr>
        <sz val="11"/>
        <rFont val="ＭＳ Ｐゴシック"/>
        <family val="3"/>
      </rPr>
      <t>008/11/23</t>
    </r>
  </si>
  <si>
    <t>22R</t>
  </si>
  <si>
    <t>2008/12/07</t>
  </si>
  <si>
    <t xml:space="preserve"> FIVE STAR</t>
  </si>
  <si>
    <t>SEAM31</t>
  </si>
  <si>
    <t xml:space="preserve"> KOBE M.D</t>
  </si>
  <si>
    <t>J-24</t>
  </si>
  <si>
    <t xml:space="preserve"> CYGNUS</t>
  </si>
  <si>
    <t>DHL35CWS</t>
  </si>
  <si>
    <t xml:space="preserve"> MICKY</t>
  </si>
  <si>
    <t>DUF41</t>
  </si>
  <si>
    <t xml:space="preserve"> SPINDRIFT</t>
  </si>
  <si>
    <t>T301</t>
  </si>
  <si>
    <t>Mark Smith</t>
  </si>
  <si>
    <t xml:space="preserve"> team NOMI</t>
  </si>
  <si>
    <t>FIRST41S5</t>
  </si>
  <si>
    <t>上塚哲平</t>
  </si>
  <si>
    <t>DNF</t>
  </si>
  <si>
    <t xml:space="preserve"> team NOMI</t>
  </si>
  <si>
    <t>FIRST41S5</t>
  </si>
  <si>
    <t>Throw</t>
  </si>
  <si>
    <t>Total</t>
  </si>
  <si>
    <t>Away</t>
  </si>
  <si>
    <t>Ｐt</t>
  </si>
  <si>
    <t>Pos</t>
  </si>
  <si>
    <t>【2008 KYC POINT RACE WHITE SAIL CLASS】</t>
  </si>
  <si>
    <t>2008/06/07-08</t>
  </si>
  <si>
    <t>1R</t>
  </si>
  <si>
    <t>Ｐt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</si>
</sst>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/&quot;標&quot;&quot;準&quot;"/>
    <numFmt numFmtId="177" formatCode="0.000"/>
    <numFmt numFmtId="178" formatCode="#,##0.0;[Red]\-#,##0.0"/>
    <numFmt numFmtId="179" formatCode="0_);[Red]\(0\)"/>
    <numFmt numFmtId="180" formatCode="0.0_ "/>
    <numFmt numFmtId="181" formatCode="0_ "/>
    <numFmt numFmtId="182" formatCode="#,##0.0_ ;[Red]\-#,##0.0\ "/>
    <numFmt numFmtId="183" formatCode="mmm\-yyyy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0.00"/>
    <numFmt numFmtId="190" formatCode="0;[Red]0"/>
    <numFmt numFmtId="191" formatCode="0.000_ "/>
    <numFmt numFmtId="192" formatCode="0.0000_ "/>
    <numFmt numFmtId="193" formatCode="0.00000_ "/>
    <numFmt numFmtId="194" formatCode="0.000000_ "/>
    <numFmt numFmtId="195" formatCode="[$-F400]h:mm:ss\ AM/PM"/>
    <numFmt numFmtId="196" formatCode="0.0E+00"/>
    <numFmt numFmtId="197" formatCode="[&lt;=999]000;[&lt;=9999]000\-00;000\-0000"/>
    <numFmt numFmtId="198" formatCode="yyyy/m/d;@"/>
    <numFmt numFmtId="199" formatCode="0.0_);[Red]\(0.0\)"/>
    <numFmt numFmtId="200" formatCode="0.000;_ఀ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HGｺﾞｼｯｸM"/>
      <family val="3"/>
    </font>
    <font>
      <sz val="11"/>
      <name val="HGｺﾞｼｯｸM"/>
      <family val="3"/>
    </font>
    <font>
      <sz val="10"/>
      <name val="HGPｺﾞｼｯｸM"/>
      <family val="3"/>
    </font>
    <font>
      <sz val="8"/>
      <name val="HGPｺﾞｼｯｸM"/>
      <family val="3"/>
    </font>
    <font>
      <sz val="9"/>
      <name val="HGｺﾞｼｯｸM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67">
    <xf numFmtId="0" fontId="0" fillId="0" borderId="0" xfId="0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vertical="center"/>
      <protection locked="0"/>
    </xf>
    <xf numFmtId="176" fontId="3" fillId="0" borderId="1" xfId="0" applyNumberFormat="1" applyFont="1" applyFill="1" applyBorder="1" applyAlignment="1" applyProtection="1">
      <alignment vertical="center"/>
      <protection locked="0"/>
    </xf>
    <xf numFmtId="176" fontId="3" fillId="0" borderId="1" xfId="0" applyNumberFormat="1" applyFont="1" applyBorder="1" applyAlignment="1" applyProtection="1">
      <alignment vertical="center"/>
      <protection locked="0"/>
    </xf>
    <xf numFmtId="176" fontId="3" fillId="0" borderId="1" xfId="0" applyNumberFormat="1" applyFont="1" applyBorder="1" applyAlignment="1" applyProtection="1">
      <alignment horizontal="left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vertical="center"/>
    </xf>
    <xf numFmtId="177" fontId="3" fillId="0" borderId="1" xfId="0" applyNumberFormat="1" applyFont="1" applyBorder="1" applyAlignment="1" applyProtection="1">
      <alignment vertical="center"/>
      <protection locked="0"/>
    </xf>
    <xf numFmtId="21" fontId="3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4" fontId="4" fillId="0" borderId="2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vertical="center"/>
      <protection locked="0"/>
    </xf>
    <xf numFmtId="176" fontId="4" fillId="0" borderId="1" xfId="0" applyNumberFormat="1" applyFont="1" applyFill="1" applyBorder="1" applyAlignment="1" applyProtection="1">
      <alignment vertical="center"/>
      <protection locked="0"/>
    </xf>
    <xf numFmtId="176" fontId="4" fillId="0" borderId="1" xfId="0" applyNumberFormat="1" applyFont="1" applyBorder="1" applyAlignment="1" applyProtection="1">
      <alignment vertical="center"/>
      <protection locked="0"/>
    </xf>
    <xf numFmtId="176" fontId="4" fillId="0" borderId="1" xfId="0" applyNumberFormat="1" applyFont="1" applyBorder="1" applyAlignment="1" applyProtection="1">
      <alignment horizontal="left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vertical="center"/>
    </xf>
    <xf numFmtId="177" fontId="4" fillId="0" borderId="1" xfId="0" applyNumberFormat="1" applyFont="1" applyBorder="1" applyAlignment="1" applyProtection="1">
      <alignment vertical="center"/>
      <protection locked="0"/>
    </xf>
    <xf numFmtId="21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3" fillId="0" borderId="2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14" fontId="0" fillId="0" borderId="2" xfId="0" applyNumberFormat="1" applyFont="1" applyBorder="1" applyAlignment="1">
      <alignment vertical="center"/>
    </xf>
    <xf numFmtId="49" fontId="0" fillId="0" borderId="2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vertical="center"/>
      <protection locked="0"/>
    </xf>
    <xf numFmtId="176" fontId="0" fillId="0" borderId="1" xfId="0" applyNumberFormat="1" applyFont="1" applyFill="1" applyBorder="1" applyAlignment="1" applyProtection="1">
      <alignment vertical="center"/>
      <protection locked="0"/>
    </xf>
    <xf numFmtId="176" fontId="0" fillId="0" borderId="1" xfId="0" applyNumberFormat="1" applyFont="1" applyBorder="1" applyAlignment="1" applyProtection="1">
      <alignment vertical="center"/>
      <protection locked="0"/>
    </xf>
    <xf numFmtId="176" fontId="0" fillId="0" borderId="1" xfId="0" applyNumberFormat="1" applyFont="1" applyBorder="1" applyAlignment="1" applyProtection="1">
      <alignment horizontal="left" vertical="center"/>
      <protection locked="0"/>
    </xf>
    <xf numFmtId="2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vertical="center"/>
    </xf>
    <xf numFmtId="177" fontId="0" fillId="0" borderId="1" xfId="0" applyNumberFormat="1" applyFont="1" applyBorder="1" applyAlignment="1" applyProtection="1">
      <alignment vertical="center"/>
      <protection locked="0"/>
    </xf>
    <xf numFmtId="21" fontId="0" fillId="0" borderId="1" xfId="0" applyNumberFormat="1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horizontal="left" vertical="center"/>
      <protection locked="0"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177" fontId="0" fillId="0" borderId="0" xfId="0" applyNumberFormat="1" applyFont="1" applyBorder="1" applyAlignment="1" applyProtection="1">
      <alignment vertical="center"/>
      <protection locked="0"/>
    </xf>
    <xf numFmtId="21" fontId="0" fillId="0" borderId="0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1" xfId="0" applyFont="1" applyBorder="1" applyAlignment="1" applyProtection="1">
      <alignment vertical="center"/>
      <protection locked="0"/>
    </xf>
    <xf numFmtId="176" fontId="11" fillId="0" borderId="1" xfId="0" applyNumberFormat="1" applyFont="1" applyFill="1" applyBorder="1" applyAlignment="1" applyProtection="1">
      <alignment vertical="center"/>
      <protection locked="0"/>
    </xf>
    <xf numFmtId="176" fontId="11" fillId="0" borderId="1" xfId="0" applyNumberFormat="1" applyFont="1" applyBorder="1" applyAlignment="1" applyProtection="1">
      <alignment vertical="center"/>
      <protection locked="0"/>
    </xf>
    <xf numFmtId="176" fontId="11" fillId="0" borderId="1" xfId="0" applyNumberFormat="1" applyFont="1" applyBorder="1" applyAlignment="1" applyProtection="1">
      <alignment horizontal="left" vertical="center"/>
      <protection locked="0"/>
    </xf>
    <xf numFmtId="2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vertical="center"/>
    </xf>
    <xf numFmtId="177" fontId="2" fillId="0" borderId="1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vertical="center"/>
    </xf>
    <xf numFmtId="21" fontId="2" fillId="0" borderId="1" xfId="0" applyNumberFormat="1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horizontal="left" vertical="center"/>
      <protection locked="0"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177" fontId="0" fillId="0" borderId="0" xfId="0" applyNumberFormat="1" applyFont="1" applyBorder="1" applyAlignment="1" applyProtection="1">
      <alignment vertical="center"/>
      <protection locked="0"/>
    </xf>
    <xf numFmtId="21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2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 applyProtection="1">
      <alignment vertical="center"/>
      <protection locked="0"/>
    </xf>
    <xf numFmtId="176" fontId="11" fillId="0" borderId="0" xfId="0" applyNumberFormat="1" applyFont="1" applyFill="1" applyBorder="1" applyAlignment="1" applyProtection="1">
      <alignment vertical="center"/>
      <protection locked="0"/>
    </xf>
    <xf numFmtId="176" fontId="11" fillId="0" borderId="0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Border="1" applyAlignment="1" applyProtection="1">
      <alignment horizontal="left" vertical="center"/>
      <protection locked="0"/>
    </xf>
    <xf numFmtId="2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177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21" fontId="2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46" fontId="0" fillId="0" borderId="0" xfId="0" applyNumberFormat="1" applyFont="1" applyAlignment="1">
      <alignment vertical="center"/>
    </xf>
    <xf numFmtId="46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14" fontId="12" fillId="0" borderId="2" xfId="0" applyNumberFormat="1" applyFont="1" applyFill="1" applyBorder="1" applyAlignment="1">
      <alignment vertical="center"/>
    </xf>
    <xf numFmtId="49" fontId="12" fillId="0" borderId="2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vertical="center"/>
      <protection locked="0"/>
    </xf>
    <xf numFmtId="176" fontId="13" fillId="0" borderId="1" xfId="0" applyNumberFormat="1" applyFont="1" applyFill="1" applyBorder="1" applyAlignment="1" applyProtection="1">
      <alignment vertical="center"/>
      <protection locked="0"/>
    </xf>
    <xf numFmtId="176" fontId="13" fillId="0" borderId="1" xfId="0" applyNumberFormat="1" applyFont="1" applyFill="1" applyBorder="1" applyAlignment="1" applyProtection="1">
      <alignment horizontal="left" vertical="center"/>
      <protection locked="0"/>
    </xf>
    <xf numFmtId="2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>
      <alignment vertical="center"/>
    </xf>
    <xf numFmtId="177" fontId="13" fillId="0" borderId="1" xfId="0" applyNumberFormat="1" applyFont="1" applyFill="1" applyBorder="1" applyAlignment="1" applyProtection="1">
      <alignment vertical="center"/>
      <protection locked="0"/>
    </xf>
    <xf numFmtId="21" fontId="13" fillId="0" borderId="1" xfId="0" applyNumberFormat="1" applyFont="1" applyFill="1" applyBorder="1" applyAlignment="1">
      <alignment vertical="center"/>
    </xf>
    <xf numFmtId="176" fontId="14" fillId="0" borderId="1" xfId="0" applyNumberFormat="1" applyFont="1" applyFill="1" applyBorder="1" applyAlignment="1" applyProtection="1">
      <alignment vertical="center"/>
      <protection locked="0"/>
    </xf>
    <xf numFmtId="21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7" fontId="13" fillId="0" borderId="1" xfId="0" applyNumberFormat="1" applyFont="1" applyBorder="1" applyAlignment="1" applyProtection="1">
      <alignment vertical="center"/>
      <protection locked="0"/>
    </xf>
    <xf numFmtId="0" fontId="13" fillId="0" borderId="1" xfId="0" applyFont="1" applyBorder="1" applyAlignment="1">
      <alignment vertical="center"/>
    </xf>
    <xf numFmtId="21" fontId="13" fillId="0" borderId="1" xfId="0" applyNumberFormat="1" applyFont="1" applyBorder="1" applyAlignment="1">
      <alignment vertical="center"/>
    </xf>
    <xf numFmtId="176" fontId="14" fillId="0" borderId="1" xfId="0" applyNumberFormat="1" applyFont="1" applyFill="1" applyBorder="1" applyAlignment="1" applyProtection="1">
      <alignment horizontal="left" vertical="center"/>
      <protection locked="0"/>
    </xf>
    <xf numFmtId="2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>
      <alignment vertical="center"/>
    </xf>
    <xf numFmtId="21" fontId="13" fillId="2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14" fontId="1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176" fontId="0" fillId="0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14" fontId="2" fillId="0" borderId="2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2" fontId="11" fillId="0" borderId="1" xfId="0" applyNumberFormat="1" applyFont="1" applyFill="1" applyBorder="1" applyAlignment="1" applyProtection="1">
      <alignment horizontal="center" vertical="center"/>
      <protection locked="0"/>
    </xf>
    <xf numFmtId="176" fontId="11" fillId="0" borderId="1" xfId="0" applyNumberFormat="1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14" fontId="10" fillId="0" borderId="1" xfId="0" applyNumberFormat="1" applyFont="1" applyFill="1" applyBorder="1" applyAlignment="1" applyProtection="1">
      <alignment horizontal="center" vertical="center"/>
      <protection locked="0"/>
    </xf>
    <xf numFmtId="14" fontId="2" fillId="0" borderId="4" xfId="0" applyNumberFormat="1" applyFont="1" applyFill="1" applyBorder="1" applyAlignment="1" applyProtection="1">
      <alignment horizontal="center" vertical="center"/>
      <protection locked="0"/>
    </xf>
    <xf numFmtId="14" fontId="2" fillId="0" borderId="5" xfId="0" applyNumberFormat="1" applyFont="1" applyFill="1" applyBorder="1" applyAlignment="1" applyProtection="1">
      <alignment horizontal="center" vertical="center"/>
      <protection locked="0"/>
    </xf>
    <xf numFmtId="14" fontId="2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178" fontId="2" fillId="0" borderId="1" xfId="17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80" fontId="0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80" fontId="0" fillId="2" borderId="1" xfId="0" applyNumberFormat="1" applyFont="1" applyFill="1" applyBorder="1" applyAlignment="1">
      <alignment horizontal="center" vertical="center"/>
    </xf>
    <xf numFmtId="180" fontId="0" fillId="0" borderId="6" xfId="0" applyNumberFormat="1" applyFont="1" applyBorder="1" applyAlignment="1">
      <alignment vertical="center"/>
    </xf>
    <xf numFmtId="38" fontId="2" fillId="0" borderId="6" xfId="0" applyNumberFormat="1" applyFont="1" applyFill="1" applyBorder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Z72"/>
  <sheetViews>
    <sheetView tabSelected="1" zoomScale="75" zoomScaleNormal="75" workbookViewId="0" topLeftCell="A1">
      <selection activeCell="A1" sqref="A1"/>
    </sheetView>
  </sheetViews>
  <sheetFormatPr defaultColWidth="9.00390625" defaultRowHeight="27.75" customHeight="1"/>
  <cols>
    <col min="1" max="1" width="7.00390625" style="144" customWidth="1"/>
    <col min="2" max="2" width="18.00390625" style="144" customWidth="1"/>
    <col min="3" max="3" width="15.875" style="144" customWidth="1"/>
    <col min="4" max="4" width="11.50390625" style="144" customWidth="1"/>
    <col min="5" max="48" width="5.25390625" style="145" customWidth="1"/>
    <col min="49" max="51" width="7.00390625" style="145" customWidth="1"/>
    <col min="52" max="52" width="6.375" style="144" customWidth="1"/>
    <col min="53" max="16384" width="9.00390625" style="144" customWidth="1"/>
  </cols>
  <sheetData>
    <row r="2" ht="27.75" customHeight="1">
      <c r="A2" s="143" t="s">
        <v>849</v>
      </c>
    </row>
    <row r="3" spans="1:52" ht="27.75" customHeight="1">
      <c r="A3" s="146" t="s">
        <v>181</v>
      </c>
      <c r="B3" s="146" t="s">
        <v>182</v>
      </c>
      <c r="C3" s="146" t="s">
        <v>183</v>
      </c>
      <c r="D3" s="146" t="s">
        <v>184</v>
      </c>
      <c r="E3" s="147">
        <v>39467</v>
      </c>
      <c r="F3" s="147"/>
      <c r="G3" s="147"/>
      <c r="H3" s="147"/>
      <c r="I3" s="147">
        <v>39481</v>
      </c>
      <c r="J3" s="147"/>
      <c r="K3" s="147">
        <v>39527</v>
      </c>
      <c r="L3" s="147"/>
      <c r="M3" s="147"/>
      <c r="N3" s="147"/>
      <c r="O3" s="147">
        <v>39558</v>
      </c>
      <c r="P3" s="147"/>
      <c r="Q3" s="147"/>
      <c r="R3" s="147"/>
      <c r="S3" s="147">
        <v>39579</v>
      </c>
      <c r="T3" s="147"/>
      <c r="U3" s="147"/>
      <c r="V3" s="147"/>
      <c r="W3" s="148" t="s">
        <v>850</v>
      </c>
      <c r="X3" s="148"/>
      <c r="Y3" s="147">
        <v>39635</v>
      </c>
      <c r="Z3" s="147"/>
      <c r="AA3" s="147"/>
      <c r="AB3" s="147"/>
      <c r="AC3" s="147">
        <v>39662</v>
      </c>
      <c r="AD3" s="147"/>
      <c r="AE3" s="147" t="s">
        <v>697</v>
      </c>
      <c r="AF3" s="147"/>
      <c r="AG3" s="147"/>
      <c r="AH3" s="147"/>
      <c r="AI3" s="147" t="s">
        <v>718</v>
      </c>
      <c r="AJ3" s="147"/>
      <c r="AK3" s="147"/>
      <c r="AL3" s="147"/>
      <c r="AM3" s="147"/>
      <c r="AN3" s="147"/>
      <c r="AO3" s="147"/>
      <c r="AP3" s="147"/>
      <c r="AQ3" s="149">
        <v>39775</v>
      </c>
      <c r="AR3" s="150"/>
      <c r="AS3" s="150"/>
      <c r="AT3" s="151"/>
      <c r="AU3" s="149">
        <v>39789</v>
      </c>
      <c r="AV3" s="150"/>
      <c r="AW3" s="152"/>
      <c r="AX3" s="152" t="s">
        <v>844</v>
      </c>
      <c r="AY3" s="153" t="s">
        <v>845</v>
      </c>
      <c r="AZ3" s="153"/>
    </row>
    <row r="4" spans="1:52" ht="27.75" customHeight="1">
      <c r="A4" s="146"/>
      <c r="B4" s="146"/>
      <c r="C4" s="146"/>
      <c r="D4" s="146"/>
      <c r="E4" s="154" t="s">
        <v>851</v>
      </c>
      <c r="F4" s="154"/>
      <c r="G4" s="154" t="s">
        <v>185</v>
      </c>
      <c r="H4" s="154"/>
      <c r="I4" s="154" t="s">
        <v>232</v>
      </c>
      <c r="J4" s="154"/>
      <c r="K4" s="154" t="s">
        <v>1</v>
      </c>
      <c r="L4" s="154"/>
      <c r="M4" s="154" t="s">
        <v>0</v>
      </c>
      <c r="N4" s="154"/>
      <c r="O4" s="154" t="s">
        <v>285</v>
      </c>
      <c r="P4" s="154"/>
      <c r="Q4" s="154" t="s">
        <v>286</v>
      </c>
      <c r="R4" s="154"/>
      <c r="S4" s="154" t="s">
        <v>385</v>
      </c>
      <c r="T4" s="154"/>
      <c r="U4" s="154" t="s">
        <v>386</v>
      </c>
      <c r="V4" s="154"/>
      <c r="W4" s="154" t="s">
        <v>414</v>
      </c>
      <c r="X4" s="154"/>
      <c r="Y4" s="154" t="s">
        <v>558</v>
      </c>
      <c r="Z4" s="154"/>
      <c r="AA4" s="154" t="s">
        <v>559</v>
      </c>
      <c r="AB4" s="154"/>
      <c r="AC4" s="154" t="s">
        <v>626</v>
      </c>
      <c r="AD4" s="154"/>
      <c r="AE4" s="154" t="s">
        <v>695</v>
      </c>
      <c r="AF4" s="154"/>
      <c r="AG4" s="154" t="s">
        <v>696</v>
      </c>
      <c r="AH4" s="154"/>
      <c r="AI4" s="154" t="s">
        <v>716</v>
      </c>
      <c r="AJ4" s="154"/>
      <c r="AK4" s="154" t="s">
        <v>717</v>
      </c>
      <c r="AL4" s="154"/>
      <c r="AM4" s="154" t="s">
        <v>719</v>
      </c>
      <c r="AN4" s="154"/>
      <c r="AO4" s="154" t="s">
        <v>720</v>
      </c>
      <c r="AP4" s="154"/>
      <c r="AQ4" s="154" t="s">
        <v>815</v>
      </c>
      <c r="AR4" s="154"/>
      <c r="AS4" s="154" t="s">
        <v>816</v>
      </c>
      <c r="AT4" s="154"/>
      <c r="AU4" s="154" t="s">
        <v>825</v>
      </c>
      <c r="AV4" s="155"/>
      <c r="AW4" s="80" t="s">
        <v>845</v>
      </c>
      <c r="AX4" s="80" t="s">
        <v>846</v>
      </c>
      <c r="AY4" s="153"/>
      <c r="AZ4" s="153"/>
    </row>
    <row r="5" spans="1:52" ht="27.75" customHeight="1">
      <c r="A5" s="146"/>
      <c r="B5" s="146"/>
      <c r="C5" s="146"/>
      <c r="D5" s="146"/>
      <c r="E5" s="126" t="s">
        <v>186</v>
      </c>
      <c r="F5" s="156" t="s">
        <v>187</v>
      </c>
      <c r="G5" s="126" t="s">
        <v>186</v>
      </c>
      <c r="H5" s="156" t="s">
        <v>187</v>
      </c>
      <c r="I5" s="126" t="s">
        <v>186</v>
      </c>
      <c r="J5" s="156" t="s">
        <v>187</v>
      </c>
      <c r="K5" s="126" t="s">
        <v>186</v>
      </c>
      <c r="L5" s="156" t="s">
        <v>187</v>
      </c>
      <c r="M5" s="126" t="s">
        <v>186</v>
      </c>
      <c r="N5" s="156" t="s">
        <v>187</v>
      </c>
      <c r="O5" s="126" t="s">
        <v>186</v>
      </c>
      <c r="P5" s="156" t="s">
        <v>187</v>
      </c>
      <c r="Q5" s="126" t="s">
        <v>186</v>
      </c>
      <c r="R5" s="156" t="s">
        <v>187</v>
      </c>
      <c r="S5" s="126" t="s">
        <v>186</v>
      </c>
      <c r="T5" s="156" t="s">
        <v>187</v>
      </c>
      <c r="U5" s="126" t="s">
        <v>186</v>
      </c>
      <c r="V5" s="156" t="s">
        <v>187</v>
      </c>
      <c r="W5" s="126" t="s">
        <v>186</v>
      </c>
      <c r="X5" s="156" t="s">
        <v>187</v>
      </c>
      <c r="Y5" s="126" t="s">
        <v>186</v>
      </c>
      <c r="Z5" s="156" t="s">
        <v>187</v>
      </c>
      <c r="AA5" s="126" t="s">
        <v>186</v>
      </c>
      <c r="AB5" s="156" t="s">
        <v>187</v>
      </c>
      <c r="AC5" s="126" t="s">
        <v>186</v>
      </c>
      <c r="AD5" s="156" t="s">
        <v>187</v>
      </c>
      <c r="AE5" s="126" t="s">
        <v>186</v>
      </c>
      <c r="AF5" s="156" t="s">
        <v>187</v>
      </c>
      <c r="AG5" s="126" t="s">
        <v>186</v>
      </c>
      <c r="AH5" s="156" t="s">
        <v>187</v>
      </c>
      <c r="AI5" s="126" t="s">
        <v>186</v>
      </c>
      <c r="AJ5" s="156" t="s">
        <v>187</v>
      </c>
      <c r="AK5" s="126" t="s">
        <v>186</v>
      </c>
      <c r="AL5" s="156" t="s">
        <v>187</v>
      </c>
      <c r="AM5" s="126" t="s">
        <v>186</v>
      </c>
      <c r="AN5" s="156" t="s">
        <v>187</v>
      </c>
      <c r="AO5" s="126" t="s">
        <v>186</v>
      </c>
      <c r="AP5" s="156" t="s">
        <v>187</v>
      </c>
      <c r="AQ5" s="126" t="s">
        <v>186</v>
      </c>
      <c r="AR5" s="156" t="s">
        <v>187</v>
      </c>
      <c r="AS5" s="126" t="s">
        <v>186</v>
      </c>
      <c r="AT5" s="156" t="s">
        <v>187</v>
      </c>
      <c r="AU5" s="126" t="s">
        <v>186</v>
      </c>
      <c r="AV5" s="156" t="s">
        <v>187</v>
      </c>
      <c r="AW5" s="157" t="s">
        <v>852</v>
      </c>
      <c r="AX5" s="158" t="s">
        <v>852</v>
      </c>
      <c r="AY5" s="159" t="s">
        <v>847</v>
      </c>
      <c r="AZ5" s="79" t="s">
        <v>848</v>
      </c>
    </row>
    <row r="6" spans="1:52" ht="27.75" customHeight="1">
      <c r="A6" s="160"/>
      <c r="B6" s="160" t="s">
        <v>97</v>
      </c>
      <c r="C6" s="160" t="s">
        <v>98</v>
      </c>
      <c r="D6" s="160" t="s">
        <v>124</v>
      </c>
      <c r="E6" s="79">
        <v>2</v>
      </c>
      <c r="F6" s="161">
        <v>2</v>
      </c>
      <c r="G6" s="79">
        <v>1</v>
      </c>
      <c r="H6" s="161">
        <v>1</v>
      </c>
      <c r="I6" s="79">
        <v>8</v>
      </c>
      <c r="J6" s="161">
        <v>8</v>
      </c>
      <c r="K6" s="79">
        <v>3</v>
      </c>
      <c r="L6" s="161">
        <v>3</v>
      </c>
      <c r="M6" s="79">
        <v>4</v>
      </c>
      <c r="N6" s="161">
        <v>4</v>
      </c>
      <c r="O6" s="79">
        <v>3</v>
      </c>
      <c r="P6" s="161">
        <v>3</v>
      </c>
      <c r="Q6" s="79">
        <v>1</v>
      </c>
      <c r="R6" s="161">
        <v>1</v>
      </c>
      <c r="S6" s="79">
        <v>4</v>
      </c>
      <c r="T6" s="161">
        <v>4</v>
      </c>
      <c r="U6" s="79">
        <v>2</v>
      </c>
      <c r="V6" s="161">
        <v>2</v>
      </c>
      <c r="W6" s="79">
        <v>7</v>
      </c>
      <c r="X6" s="161">
        <v>3.5</v>
      </c>
      <c r="Y6" s="79">
        <v>1</v>
      </c>
      <c r="Z6" s="161">
        <v>1</v>
      </c>
      <c r="AA6" s="79">
        <v>1</v>
      </c>
      <c r="AB6" s="161">
        <v>1</v>
      </c>
      <c r="AC6" s="79">
        <v>2</v>
      </c>
      <c r="AD6" s="161">
        <v>2</v>
      </c>
      <c r="AE6" s="162" t="s">
        <v>101</v>
      </c>
      <c r="AF6" s="163">
        <v>13</v>
      </c>
      <c r="AG6" s="162" t="s">
        <v>101</v>
      </c>
      <c r="AH6" s="163">
        <v>13</v>
      </c>
      <c r="AI6" s="79">
        <v>4</v>
      </c>
      <c r="AJ6" s="161">
        <v>4</v>
      </c>
      <c r="AK6" s="79">
        <v>3</v>
      </c>
      <c r="AL6" s="161">
        <v>3</v>
      </c>
      <c r="AM6" s="79">
        <v>6</v>
      </c>
      <c r="AN6" s="161">
        <v>6</v>
      </c>
      <c r="AO6" s="79">
        <v>9</v>
      </c>
      <c r="AP6" s="161">
        <v>9</v>
      </c>
      <c r="AQ6" s="79">
        <v>2</v>
      </c>
      <c r="AR6" s="161">
        <v>2</v>
      </c>
      <c r="AS6" s="79">
        <v>3</v>
      </c>
      <c r="AT6" s="161">
        <v>3</v>
      </c>
      <c r="AU6" s="79">
        <v>2</v>
      </c>
      <c r="AV6" s="161">
        <v>2</v>
      </c>
      <c r="AW6" s="161">
        <v>90.5</v>
      </c>
      <c r="AX6" s="164">
        <v>26</v>
      </c>
      <c r="AY6" s="164">
        <f>SUM(AW6-AX6)</f>
        <v>64.5</v>
      </c>
      <c r="AZ6" s="165">
        <v>1</v>
      </c>
    </row>
    <row r="7" spans="1:52" ht="27.75" customHeight="1">
      <c r="A7" s="160">
        <v>5888</v>
      </c>
      <c r="B7" s="160" t="s">
        <v>91</v>
      </c>
      <c r="C7" s="160" t="s">
        <v>92</v>
      </c>
      <c r="D7" s="160" t="s">
        <v>123</v>
      </c>
      <c r="E7" s="79">
        <v>1</v>
      </c>
      <c r="F7" s="161">
        <v>1</v>
      </c>
      <c r="G7" s="79">
        <v>2</v>
      </c>
      <c r="H7" s="161">
        <v>2</v>
      </c>
      <c r="I7" s="162" t="s">
        <v>93</v>
      </c>
      <c r="J7" s="163">
        <v>14</v>
      </c>
      <c r="K7" s="79">
        <v>4</v>
      </c>
      <c r="L7" s="161">
        <v>4</v>
      </c>
      <c r="M7" s="79">
        <v>6</v>
      </c>
      <c r="N7" s="161">
        <v>6</v>
      </c>
      <c r="O7" s="79">
        <v>1</v>
      </c>
      <c r="P7" s="161">
        <v>1</v>
      </c>
      <c r="Q7" s="79">
        <v>3</v>
      </c>
      <c r="R7" s="161">
        <v>3</v>
      </c>
      <c r="S7" s="79">
        <v>1</v>
      </c>
      <c r="T7" s="161">
        <v>1</v>
      </c>
      <c r="U7" s="79">
        <v>1</v>
      </c>
      <c r="V7" s="161">
        <v>1</v>
      </c>
      <c r="W7" s="162" t="s">
        <v>101</v>
      </c>
      <c r="X7" s="163">
        <v>17</v>
      </c>
      <c r="Y7" s="79">
        <v>2</v>
      </c>
      <c r="Z7" s="161">
        <v>2</v>
      </c>
      <c r="AA7" s="79">
        <v>4</v>
      </c>
      <c r="AB7" s="161">
        <v>4</v>
      </c>
      <c r="AC7" s="79">
        <v>6</v>
      </c>
      <c r="AD7" s="161">
        <v>6</v>
      </c>
      <c r="AE7" s="79" t="s">
        <v>101</v>
      </c>
      <c r="AF7" s="161">
        <v>13</v>
      </c>
      <c r="AG7" s="79" t="s">
        <v>101</v>
      </c>
      <c r="AH7" s="161">
        <v>13</v>
      </c>
      <c r="AI7" s="79">
        <v>5</v>
      </c>
      <c r="AJ7" s="161">
        <v>5</v>
      </c>
      <c r="AK7" s="79">
        <v>4</v>
      </c>
      <c r="AL7" s="161">
        <v>4</v>
      </c>
      <c r="AM7" s="79">
        <v>5</v>
      </c>
      <c r="AN7" s="161">
        <v>5</v>
      </c>
      <c r="AO7" s="79">
        <v>1</v>
      </c>
      <c r="AP7" s="161">
        <v>1</v>
      </c>
      <c r="AQ7" s="79">
        <v>1</v>
      </c>
      <c r="AR7" s="161">
        <v>1</v>
      </c>
      <c r="AS7" s="79">
        <v>1</v>
      </c>
      <c r="AT7" s="161">
        <v>1</v>
      </c>
      <c r="AU7" s="79">
        <v>7</v>
      </c>
      <c r="AV7" s="161">
        <v>7</v>
      </c>
      <c r="AW7" s="161">
        <v>112</v>
      </c>
      <c r="AX7" s="164">
        <v>31</v>
      </c>
      <c r="AY7" s="164">
        <f>SUM(AW7-AX7)</f>
        <v>81</v>
      </c>
      <c r="AZ7" s="165">
        <v>2</v>
      </c>
    </row>
    <row r="8" spans="1:52" ht="27.75" customHeight="1">
      <c r="A8" s="160">
        <v>3989</v>
      </c>
      <c r="B8" s="160" t="s">
        <v>281</v>
      </c>
      <c r="C8" s="160" t="s">
        <v>106</v>
      </c>
      <c r="D8" s="160" t="s">
        <v>110</v>
      </c>
      <c r="E8" s="79">
        <v>5</v>
      </c>
      <c r="F8" s="161">
        <v>5</v>
      </c>
      <c r="G8" s="79">
        <v>3</v>
      </c>
      <c r="H8" s="161">
        <v>3</v>
      </c>
      <c r="I8" s="79">
        <v>3</v>
      </c>
      <c r="J8" s="161">
        <v>3</v>
      </c>
      <c r="K8" s="79">
        <v>1</v>
      </c>
      <c r="L8" s="161">
        <v>1</v>
      </c>
      <c r="M8" s="79">
        <v>5</v>
      </c>
      <c r="N8" s="161">
        <v>5</v>
      </c>
      <c r="O8" s="79">
        <v>7</v>
      </c>
      <c r="P8" s="161">
        <v>7</v>
      </c>
      <c r="Q8" s="79">
        <v>7</v>
      </c>
      <c r="R8" s="161">
        <v>7</v>
      </c>
      <c r="S8" s="79">
        <v>10</v>
      </c>
      <c r="T8" s="161">
        <v>10</v>
      </c>
      <c r="U8" s="79">
        <v>4</v>
      </c>
      <c r="V8" s="161">
        <v>4</v>
      </c>
      <c r="W8" s="79">
        <v>6</v>
      </c>
      <c r="X8" s="161">
        <v>3</v>
      </c>
      <c r="Y8" s="79">
        <v>12</v>
      </c>
      <c r="Z8" s="161">
        <v>12</v>
      </c>
      <c r="AA8" s="79">
        <v>2</v>
      </c>
      <c r="AB8" s="161">
        <v>2</v>
      </c>
      <c r="AC8" s="79">
        <v>3</v>
      </c>
      <c r="AD8" s="161">
        <v>3</v>
      </c>
      <c r="AE8" s="162" t="s">
        <v>101</v>
      </c>
      <c r="AF8" s="163">
        <v>13</v>
      </c>
      <c r="AG8" s="162" t="s">
        <v>101</v>
      </c>
      <c r="AH8" s="163">
        <v>13</v>
      </c>
      <c r="AI8" s="79">
        <v>2</v>
      </c>
      <c r="AJ8" s="161">
        <v>2</v>
      </c>
      <c r="AK8" s="79">
        <v>2</v>
      </c>
      <c r="AL8" s="161">
        <v>2</v>
      </c>
      <c r="AM8" s="79">
        <v>7</v>
      </c>
      <c r="AN8" s="161">
        <v>7</v>
      </c>
      <c r="AO8" s="79">
        <v>8</v>
      </c>
      <c r="AP8" s="161">
        <v>8</v>
      </c>
      <c r="AQ8" s="79">
        <v>3</v>
      </c>
      <c r="AR8" s="161">
        <v>3</v>
      </c>
      <c r="AS8" s="79">
        <v>2</v>
      </c>
      <c r="AT8" s="161">
        <v>2</v>
      </c>
      <c r="AU8" s="79">
        <v>4</v>
      </c>
      <c r="AV8" s="161">
        <v>4</v>
      </c>
      <c r="AW8" s="161">
        <v>119</v>
      </c>
      <c r="AX8" s="164">
        <v>26</v>
      </c>
      <c r="AY8" s="164">
        <f>SUM(AW8-AX8)</f>
        <v>93</v>
      </c>
      <c r="AZ8" s="165">
        <v>3</v>
      </c>
    </row>
    <row r="9" spans="1:52" ht="27.75" customHeight="1">
      <c r="A9" s="160">
        <v>5861</v>
      </c>
      <c r="B9" s="160" t="s">
        <v>133</v>
      </c>
      <c r="C9" s="160" t="s">
        <v>83</v>
      </c>
      <c r="D9" s="160" t="s">
        <v>109</v>
      </c>
      <c r="E9" s="79">
        <v>8</v>
      </c>
      <c r="F9" s="161">
        <v>8</v>
      </c>
      <c r="G9" s="79">
        <v>9</v>
      </c>
      <c r="H9" s="161">
        <v>9</v>
      </c>
      <c r="I9" s="79">
        <v>2</v>
      </c>
      <c r="J9" s="161">
        <v>2</v>
      </c>
      <c r="K9" s="79">
        <v>2</v>
      </c>
      <c r="L9" s="161">
        <v>2</v>
      </c>
      <c r="M9" s="79">
        <v>1</v>
      </c>
      <c r="N9" s="161">
        <v>1</v>
      </c>
      <c r="O9" s="79">
        <v>5</v>
      </c>
      <c r="P9" s="161">
        <v>5</v>
      </c>
      <c r="Q9" s="79">
        <v>8</v>
      </c>
      <c r="R9" s="161">
        <v>8</v>
      </c>
      <c r="S9" s="79">
        <v>5</v>
      </c>
      <c r="T9" s="161">
        <v>5</v>
      </c>
      <c r="U9" s="79">
        <v>8</v>
      </c>
      <c r="V9" s="161">
        <v>8</v>
      </c>
      <c r="W9" s="79">
        <v>10</v>
      </c>
      <c r="X9" s="161">
        <v>5</v>
      </c>
      <c r="Y9" s="79">
        <v>4</v>
      </c>
      <c r="Z9" s="161">
        <v>4</v>
      </c>
      <c r="AA9" s="79">
        <v>8</v>
      </c>
      <c r="AB9" s="161">
        <v>8</v>
      </c>
      <c r="AC9" s="79">
        <v>8</v>
      </c>
      <c r="AD9" s="161">
        <v>8</v>
      </c>
      <c r="AE9" s="162" t="s">
        <v>101</v>
      </c>
      <c r="AF9" s="163">
        <v>13</v>
      </c>
      <c r="AG9" s="162" t="s">
        <v>101</v>
      </c>
      <c r="AH9" s="163">
        <v>13</v>
      </c>
      <c r="AI9" s="79">
        <v>1</v>
      </c>
      <c r="AJ9" s="161">
        <v>1</v>
      </c>
      <c r="AK9" s="79">
        <v>5</v>
      </c>
      <c r="AL9" s="161">
        <v>5</v>
      </c>
      <c r="AM9" s="79">
        <v>4</v>
      </c>
      <c r="AN9" s="161">
        <v>4</v>
      </c>
      <c r="AO9" s="79">
        <v>6</v>
      </c>
      <c r="AP9" s="161">
        <v>6</v>
      </c>
      <c r="AQ9" s="79">
        <v>5</v>
      </c>
      <c r="AR9" s="161">
        <v>5</v>
      </c>
      <c r="AS9" s="79">
        <v>9</v>
      </c>
      <c r="AT9" s="161">
        <v>9</v>
      </c>
      <c r="AU9" s="79">
        <v>3</v>
      </c>
      <c r="AV9" s="161">
        <v>3</v>
      </c>
      <c r="AW9" s="161">
        <v>132</v>
      </c>
      <c r="AX9" s="164">
        <v>26</v>
      </c>
      <c r="AY9" s="164">
        <f>SUM(AW9-AX9)</f>
        <v>106</v>
      </c>
      <c r="AZ9" s="165">
        <v>4</v>
      </c>
    </row>
    <row r="10" spans="1:52" ht="27.75" customHeight="1">
      <c r="A10" s="160">
        <v>5791</v>
      </c>
      <c r="B10" s="160" t="s">
        <v>279</v>
      </c>
      <c r="C10" s="160" t="s">
        <v>83</v>
      </c>
      <c r="D10" s="160" t="s">
        <v>132</v>
      </c>
      <c r="E10" s="79">
        <v>7</v>
      </c>
      <c r="F10" s="161">
        <v>7</v>
      </c>
      <c r="G10" s="79">
        <v>6</v>
      </c>
      <c r="H10" s="161">
        <v>6</v>
      </c>
      <c r="I10" s="79">
        <v>1</v>
      </c>
      <c r="J10" s="161">
        <v>1</v>
      </c>
      <c r="K10" s="79">
        <v>12</v>
      </c>
      <c r="L10" s="161">
        <v>12</v>
      </c>
      <c r="M10" s="79">
        <v>8</v>
      </c>
      <c r="N10" s="161">
        <v>8</v>
      </c>
      <c r="O10" s="79">
        <v>4</v>
      </c>
      <c r="P10" s="161">
        <v>4</v>
      </c>
      <c r="Q10" s="79">
        <v>6</v>
      </c>
      <c r="R10" s="161">
        <v>6</v>
      </c>
      <c r="S10" s="79">
        <v>8</v>
      </c>
      <c r="T10" s="161">
        <v>8</v>
      </c>
      <c r="U10" s="79">
        <v>9</v>
      </c>
      <c r="V10" s="161">
        <v>9</v>
      </c>
      <c r="W10" s="79">
        <v>8</v>
      </c>
      <c r="X10" s="161">
        <v>4</v>
      </c>
      <c r="Y10" s="79">
        <v>6</v>
      </c>
      <c r="Z10" s="161">
        <v>6</v>
      </c>
      <c r="AA10" s="79">
        <v>6</v>
      </c>
      <c r="AB10" s="161">
        <v>6</v>
      </c>
      <c r="AC10" s="79">
        <v>5</v>
      </c>
      <c r="AD10" s="161">
        <v>5</v>
      </c>
      <c r="AE10" s="162" t="s">
        <v>85</v>
      </c>
      <c r="AF10" s="163">
        <v>31</v>
      </c>
      <c r="AG10" s="162" t="s">
        <v>85</v>
      </c>
      <c r="AH10" s="163">
        <v>31</v>
      </c>
      <c r="AI10" s="79">
        <v>3</v>
      </c>
      <c r="AJ10" s="161">
        <v>3</v>
      </c>
      <c r="AK10" s="79">
        <v>1</v>
      </c>
      <c r="AL10" s="161">
        <v>1</v>
      </c>
      <c r="AM10" s="79">
        <v>3</v>
      </c>
      <c r="AN10" s="161">
        <v>3</v>
      </c>
      <c r="AO10" s="79">
        <v>4</v>
      </c>
      <c r="AP10" s="161">
        <v>4</v>
      </c>
      <c r="AQ10" s="79">
        <v>12</v>
      </c>
      <c r="AR10" s="161">
        <v>12</v>
      </c>
      <c r="AS10" s="79">
        <v>7</v>
      </c>
      <c r="AT10" s="161">
        <v>7</v>
      </c>
      <c r="AU10" s="79">
        <v>1</v>
      </c>
      <c r="AV10" s="161">
        <v>1</v>
      </c>
      <c r="AW10" s="161">
        <v>175</v>
      </c>
      <c r="AX10" s="164">
        <v>62</v>
      </c>
      <c r="AY10" s="164">
        <f>SUM(AW10-AX10)</f>
        <v>113</v>
      </c>
      <c r="AZ10" s="165">
        <v>5</v>
      </c>
    </row>
    <row r="11" spans="1:52" ht="27.75" customHeight="1">
      <c r="A11" s="160">
        <v>5005</v>
      </c>
      <c r="B11" s="160" t="s">
        <v>86</v>
      </c>
      <c r="C11" s="160" t="s">
        <v>87</v>
      </c>
      <c r="D11" s="160" t="s">
        <v>88</v>
      </c>
      <c r="E11" s="79">
        <v>10</v>
      </c>
      <c r="F11" s="161">
        <v>10</v>
      </c>
      <c r="G11" s="79">
        <v>5</v>
      </c>
      <c r="H11" s="161">
        <v>5</v>
      </c>
      <c r="I11" s="79">
        <v>11</v>
      </c>
      <c r="J11" s="161">
        <v>11</v>
      </c>
      <c r="K11" s="162">
        <v>13</v>
      </c>
      <c r="L11" s="163">
        <v>13</v>
      </c>
      <c r="M11" s="79">
        <v>3</v>
      </c>
      <c r="N11" s="161">
        <v>3</v>
      </c>
      <c r="O11" s="79">
        <v>8</v>
      </c>
      <c r="P11" s="161">
        <v>8</v>
      </c>
      <c r="Q11" s="79">
        <v>9</v>
      </c>
      <c r="R11" s="161">
        <v>9</v>
      </c>
      <c r="S11" s="79">
        <v>2</v>
      </c>
      <c r="T11" s="161">
        <v>2</v>
      </c>
      <c r="U11" s="79">
        <v>3</v>
      </c>
      <c r="V11" s="161">
        <v>3</v>
      </c>
      <c r="W11" s="162" t="s">
        <v>101</v>
      </c>
      <c r="X11" s="163">
        <v>17</v>
      </c>
      <c r="Y11" s="79">
        <v>9</v>
      </c>
      <c r="Z11" s="161">
        <v>9</v>
      </c>
      <c r="AA11" s="79">
        <v>10</v>
      </c>
      <c r="AB11" s="161">
        <v>10</v>
      </c>
      <c r="AC11" s="79">
        <v>1</v>
      </c>
      <c r="AD11" s="161">
        <v>1</v>
      </c>
      <c r="AE11" s="79" t="s">
        <v>101</v>
      </c>
      <c r="AF11" s="161">
        <v>13</v>
      </c>
      <c r="AG11" s="79" t="s">
        <v>101</v>
      </c>
      <c r="AH11" s="161">
        <v>13</v>
      </c>
      <c r="AI11" s="79">
        <v>7</v>
      </c>
      <c r="AJ11" s="161">
        <v>7</v>
      </c>
      <c r="AK11" s="79">
        <v>7</v>
      </c>
      <c r="AL11" s="161">
        <v>7</v>
      </c>
      <c r="AM11" s="79">
        <v>8</v>
      </c>
      <c r="AN11" s="161">
        <v>8</v>
      </c>
      <c r="AO11" s="79">
        <v>7</v>
      </c>
      <c r="AP11" s="161">
        <v>7</v>
      </c>
      <c r="AQ11" s="79">
        <v>4</v>
      </c>
      <c r="AR11" s="161">
        <v>4</v>
      </c>
      <c r="AS11" s="79">
        <v>4</v>
      </c>
      <c r="AT11" s="161">
        <v>4</v>
      </c>
      <c r="AU11" s="79">
        <v>9</v>
      </c>
      <c r="AV11" s="161">
        <v>9</v>
      </c>
      <c r="AW11" s="161">
        <v>173</v>
      </c>
      <c r="AX11" s="164">
        <v>30</v>
      </c>
      <c r="AY11" s="164">
        <f>SUM(AW11-AX11)</f>
        <v>143</v>
      </c>
      <c r="AZ11" s="165">
        <v>6</v>
      </c>
    </row>
    <row r="12" spans="1:52" ht="27.75" customHeight="1">
      <c r="A12" s="160">
        <v>6171</v>
      </c>
      <c r="B12" s="160" t="s">
        <v>102</v>
      </c>
      <c r="C12" s="160" t="s">
        <v>103</v>
      </c>
      <c r="D12" s="160" t="s">
        <v>129</v>
      </c>
      <c r="E12" s="79">
        <v>6</v>
      </c>
      <c r="F12" s="161">
        <v>6</v>
      </c>
      <c r="G12" s="79">
        <v>4</v>
      </c>
      <c r="H12" s="161">
        <v>4</v>
      </c>
      <c r="I12" s="79">
        <v>12</v>
      </c>
      <c r="J12" s="161">
        <v>12</v>
      </c>
      <c r="K12" s="79">
        <v>10</v>
      </c>
      <c r="L12" s="161">
        <v>10</v>
      </c>
      <c r="M12" s="79">
        <v>2</v>
      </c>
      <c r="N12" s="161">
        <v>2</v>
      </c>
      <c r="O12" s="79">
        <v>6</v>
      </c>
      <c r="P12" s="161">
        <v>6</v>
      </c>
      <c r="Q12" s="79">
        <v>5</v>
      </c>
      <c r="R12" s="161">
        <v>5</v>
      </c>
      <c r="S12" s="79">
        <v>7</v>
      </c>
      <c r="T12" s="161">
        <v>7</v>
      </c>
      <c r="U12" s="79">
        <v>6</v>
      </c>
      <c r="V12" s="161">
        <v>6</v>
      </c>
      <c r="W12" s="79">
        <v>4</v>
      </c>
      <c r="X12" s="161">
        <v>2</v>
      </c>
      <c r="Y12" s="79">
        <v>5</v>
      </c>
      <c r="Z12" s="161">
        <v>5</v>
      </c>
      <c r="AA12" s="79">
        <v>7</v>
      </c>
      <c r="AB12" s="161">
        <v>7</v>
      </c>
      <c r="AC12" s="79">
        <v>4</v>
      </c>
      <c r="AD12" s="161">
        <v>4</v>
      </c>
      <c r="AE12" s="162" t="s">
        <v>101</v>
      </c>
      <c r="AF12" s="163">
        <v>13</v>
      </c>
      <c r="AG12" s="162" t="s">
        <v>101</v>
      </c>
      <c r="AH12" s="163">
        <v>13</v>
      </c>
      <c r="AI12" s="79">
        <v>12</v>
      </c>
      <c r="AJ12" s="161">
        <v>12</v>
      </c>
      <c r="AK12" s="79">
        <v>11</v>
      </c>
      <c r="AL12" s="161">
        <v>11</v>
      </c>
      <c r="AM12" s="79">
        <v>12</v>
      </c>
      <c r="AN12" s="161">
        <v>12</v>
      </c>
      <c r="AO12" s="79">
        <v>13</v>
      </c>
      <c r="AP12" s="161">
        <v>13</v>
      </c>
      <c r="AQ12" s="79">
        <v>8</v>
      </c>
      <c r="AR12" s="161">
        <v>8</v>
      </c>
      <c r="AS12" s="79">
        <v>6</v>
      </c>
      <c r="AT12" s="161">
        <v>6</v>
      </c>
      <c r="AU12" s="79">
        <v>12</v>
      </c>
      <c r="AV12" s="161">
        <v>12</v>
      </c>
      <c r="AW12" s="161">
        <v>176</v>
      </c>
      <c r="AX12" s="164">
        <v>26</v>
      </c>
      <c r="AY12" s="164">
        <f>SUM(AW12-AX12)</f>
        <v>150</v>
      </c>
      <c r="AZ12" s="165">
        <v>7</v>
      </c>
    </row>
    <row r="13" spans="1:52" ht="27.75" customHeight="1">
      <c r="A13" s="160"/>
      <c r="B13" s="160" t="s">
        <v>94</v>
      </c>
      <c r="C13" s="160" t="s">
        <v>95</v>
      </c>
      <c r="D13" s="160" t="s">
        <v>96</v>
      </c>
      <c r="E13" s="79">
        <v>12</v>
      </c>
      <c r="F13" s="161">
        <v>12</v>
      </c>
      <c r="G13" s="79">
        <v>10</v>
      </c>
      <c r="H13" s="161">
        <v>10</v>
      </c>
      <c r="I13" s="79">
        <v>6</v>
      </c>
      <c r="J13" s="161">
        <v>6</v>
      </c>
      <c r="K13" s="79">
        <v>5</v>
      </c>
      <c r="L13" s="161">
        <v>5</v>
      </c>
      <c r="M13" s="79">
        <v>10</v>
      </c>
      <c r="N13" s="161">
        <v>10</v>
      </c>
      <c r="O13" s="79">
        <v>10</v>
      </c>
      <c r="P13" s="161">
        <v>10</v>
      </c>
      <c r="Q13" s="79">
        <v>10</v>
      </c>
      <c r="R13" s="161">
        <v>10</v>
      </c>
      <c r="S13" s="79">
        <v>6</v>
      </c>
      <c r="T13" s="161">
        <v>6</v>
      </c>
      <c r="U13" s="79">
        <v>5</v>
      </c>
      <c r="V13" s="161">
        <v>5</v>
      </c>
      <c r="W13" s="79">
        <v>2</v>
      </c>
      <c r="X13" s="161">
        <v>1</v>
      </c>
      <c r="Y13" s="79">
        <v>7</v>
      </c>
      <c r="Z13" s="161">
        <v>7</v>
      </c>
      <c r="AA13" s="162">
        <v>15</v>
      </c>
      <c r="AB13" s="163">
        <v>15</v>
      </c>
      <c r="AC13" s="79">
        <v>11</v>
      </c>
      <c r="AD13" s="161">
        <v>11</v>
      </c>
      <c r="AE13" s="162" t="s">
        <v>101</v>
      </c>
      <c r="AF13" s="163">
        <v>13</v>
      </c>
      <c r="AG13" s="79" t="s">
        <v>101</v>
      </c>
      <c r="AH13" s="161">
        <v>13</v>
      </c>
      <c r="AI13" s="79">
        <v>6</v>
      </c>
      <c r="AJ13" s="161">
        <v>6</v>
      </c>
      <c r="AK13" s="79">
        <v>10</v>
      </c>
      <c r="AL13" s="161">
        <v>10</v>
      </c>
      <c r="AM13" s="79">
        <v>13</v>
      </c>
      <c r="AN13" s="161">
        <v>13</v>
      </c>
      <c r="AO13" s="79">
        <v>10</v>
      </c>
      <c r="AP13" s="161">
        <v>10</v>
      </c>
      <c r="AQ13" s="79">
        <v>13</v>
      </c>
      <c r="AR13" s="161">
        <v>13</v>
      </c>
      <c r="AS13" s="79">
        <v>12</v>
      </c>
      <c r="AT13" s="161">
        <v>12</v>
      </c>
      <c r="AU13" s="79">
        <v>13</v>
      </c>
      <c r="AV13" s="161">
        <v>13</v>
      </c>
      <c r="AW13" s="161">
        <v>211</v>
      </c>
      <c r="AX13" s="164">
        <v>28</v>
      </c>
      <c r="AY13" s="164">
        <f>SUM(AW13-AX13)</f>
        <v>183</v>
      </c>
      <c r="AZ13" s="165">
        <v>8</v>
      </c>
    </row>
    <row r="14" spans="1:52" ht="27.75" customHeight="1">
      <c r="A14" s="160">
        <v>2744</v>
      </c>
      <c r="B14" s="160" t="s">
        <v>99</v>
      </c>
      <c r="C14" s="160" t="s">
        <v>100</v>
      </c>
      <c r="D14" s="160" t="s">
        <v>136</v>
      </c>
      <c r="E14" s="79">
        <v>13</v>
      </c>
      <c r="F14" s="161">
        <v>13</v>
      </c>
      <c r="G14" s="79">
        <v>13</v>
      </c>
      <c r="H14" s="161">
        <v>13</v>
      </c>
      <c r="I14" s="79">
        <v>9</v>
      </c>
      <c r="J14" s="161">
        <v>9</v>
      </c>
      <c r="K14" s="162">
        <v>16</v>
      </c>
      <c r="L14" s="163">
        <v>16</v>
      </c>
      <c r="M14" s="162" t="s">
        <v>101</v>
      </c>
      <c r="N14" s="163">
        <v>17</v>
      </c>
      <c r="O14" s="79">
        <v>13</v>
      </c>
      <c r="P14" s="161">
        <v>13</v>
      </c>
      <c r="Q14" s="79">
        <v>12</v>
      </c>
      <c r="R14" s="161">
        <v>12</v>
      </c>
      <c r="S14" s="79">
        <v>12</v>
      </c>
      <c r="T14" s="161">
        <v>12</v>
      </c>
      <c r="U14" s="79">
        <v>13</v>
      </c>
      <c r="V14" s="161">
        <v>13</v>
      </c>
      <c r="W14" s="79">
        <v>3</v>
      </c>
      <c r="X14" s="161">
        <v>1.5</v>
      </c>
      <c r="Y14" s="79">
        <v>13</v>
      </c>
      <c r="Z14" s="161">
        <v>13</v>
      </c>
      <c r="AA14" s="79">
        <v>14</v>
      </c>
      <c r="AB14" s="161">
        <v>14</v>
      </c>
      <c r="AC14" s="79">
        <v>12</v>
      </c>
      <c r="AD14" s="161">
        <v>12</v>
      </c>
      <c r="AE14" s="79" t="s">
        <v>101</v>
      </c>
      <c r="AF14" s="161">
        <v>13</v>
      </c>
      <c r="AG14" s="79" t="s">
        <v>101</v>
      </c>
      <c r="AH14" s="161">
        <v>13</v>
      </c>
      <c r="AI14" s="79">
        <v>9</v>
      </c>
      <c r="AJ14" s="161">
        <v>9</v>
      </c>
      <c r="AK14" s="79">
        <v>8</v>
      </c>
      <c r="AL14" s="161">
        <v>8</v>
      </c>
      <c r="AM14" s="79">
        <v>10</v>
      </c>
      <c r="AN14" s="161">
        <v>10</v>
      </c>
      <c r="AO14" s="79">
        <v>2</v>
      </c>
      <c r="AP14" s="161">
        <v>2</v>
      </c>
      <c r="AQ14" s="79">
        <v>9</v>
      </c>
      <c r="AR14" s="161">
        <v>9</v>
      </c>
      <c r="AS14" s="79">
        <v>14</v>
      </c>
      <c r="AT14" s="161">
        <v>14</v>
      </c>
      <c r="AU14" s="79">
        <v>8</v>
      </c>
      <c r="AV14" s="161">
        <v>8</v>
      </c>
      <c r="AW14" s="161">
        <v>244.5</v>
      </c>
      <c r="AX14" s="164">
        <v>33</v>
      </c>
      <c r="AY14" s="164">
        <f>SUM(AW14-AX14)</f>
        <v>211.5</v>
      </c>
      <c r="AZ14" s="165">
        <v>9</v>
      </c>
    </row>
    <row r="15" spans="1:52" ht="27.75" customHeight="1">
      <c r="A15" s="160">
        <v>2377</v>
      </c>
      <c r="B15" s="160" t="s">
        <v>107</v>
      </c>
      <c r="C15" s="160" t="s">
        <v>108</v>
      </c>
      <c r="D15" s="160" t="s">
        <v>125</v>
      </c>
      <c r="E15" s="79">
        <v>3</v>
      </c>
      <c r="F15" s="161">
        <v>3</v>
      </c>
      <c r="G15" s="79">
        <v>7</v>
      </c>
      <c r="H15" s="161">
        <v>7</v>
      </c>
      <c r="I15" s="79">
        <v>10</v>
      </c>
      <c r="J15" s="161">
        <v>10</v>
      </c>
      <c r="K15" s="79">
        <v>6</v>
      </c>
      <c r="L15" s="161">
        <v>6</v>
      </c>
      <c r="M15" s="79" t="s">
        <v>101</v>
      </c>
      <c r="N15" s="161">
        <v>17</v>
      </c>
      <c r="O15" s="79">
        <v>9</v>
      </c>
      <c r="P15" s="161">
        <v>9</v>
      </c>
      <c r="Q15" s="79">
        <v>2</v>
      </c>
      <c r="R15" s="161">
        <v>2</v>
      </c>
      <c r="S15" s="79">
        <v>3</v>
      </c>
      <c r="T15" s="161">
        <v>3</v>
      </c>
      <c r="U15" s="79">
        <v>7</v>
      </c>
      <c r="V15" s="161">
        <v>7</v>
      </c>
      <c r="W15" s="162" t="s">
        <v>85</v>
      </c>
      <c r="X15" s="163">
        <v>31</v>
      </c>
      <c r="Y15" s="79">
        <v>8</v>
      </c>
      <c r="Z15" s="161">
        <v>8</v>
      </c>
      <c r="AA15" s="79">
        <v>3</v>
      </c>
      <c r="AB15" s="161">
        <v>3</v>
      </c>
      <c r="AC15" s="162" t="s">
        <v>85</v>
      </c>
      <c r="AD15" s="163">
        <v>31</v>
      </c>
      <c r="AE15" s="79" t="s">
        <v>101</v>
      </c>
      <c r="AF15" s="161">
        <v>13</v>
      </c>
      <c r="AG15" s="79" t="s">
        <v>101</v>
      </c>
      <c r="AH15" s="161">
        <v>13</v>
      </c>
      <c r="AI15" s="79">
        <v>8</v>
      </c>
      <c r="AJ15" s="161">
        <v>8</v>
      </c>
      <c r="AK15" s="79">
        <v>12</v>
      </c>
      <c r="AL15" s="161">
        <v>12</v>
      </c>
      <c r="AM15" s="79">
        <v>9</v>
      </c>
      <c r="AN15" s="161">
        <v>9</v>
      </c>
      <c r="AO15" s="79">
        <v>11</v>
      </c>
      <c r="AP15" s="161">
        <v>11</v>
      </c>
      <c r="AQ15" s="79" t="s">
        <v>85</v>
      </c>
      <c r="AR15" s="161">
        <v>31</v>
      </c>
      <c r="AS15" s="79" t="s">
        <v>85</v>
      </c>
      <c r="AT15" s="161">
        <v>31</v>
      </c>
      <c r="AU15" s="79" t="s">
        <v>85</v>
      </c>
      <c r="AV15" s="161">
        <v>31</v>
      </c>
      <c r="AW15" s="161">
        <v>296</v>
      </c>
      <c r="AX15" s="164">
        <v>62</v>
      </c>
      <c r="AY15" s="164">
        <f>SUM(AW15-AX15)</f>
        <v>234</v>
      </c>
      <c r="AZ15" s="165">
        <v>10</v>
      </c>
    </row>
    <row r="16" spans="1:52" ht="27.75" customHeight="1">
      <c r="A16" s="160">
        <v>5629</v>
      </c>
      <c r="B16" s="160" t="s">
        <v>84</v>
      </c>
      <c r="C16" s="160" t="s">
        <v>280</v>
      </c>
      <c r="D16" s="160" t="s">
        <v>135</v>
      </c>
      <c r="E16" s="79">
        <v>11</v>
      </c>
      <c r="F16" s="161">
        <v>11</v>
      </c>
      <c r="G16" s="79">
        <v>11</v>
      </c>
      <c r="H16" s="161">
        <v>11</v>
      </c>
      <c r="I16" s="162" t="s">
        <v>85</v>
      </c>
      <c r="J16" s="163">
        <v>31</v>
      </c>
      <c r="K16" s="79">
        <v>15</v>
      </c>
      <c r="L16" s="161">
        <v>15</v>
      </c>
      <c r="M16" s="79">
        <v>12</v>
      </c>
      <c r="N16" s="161">
        <v>12</v>
      </c>
      <c r="O16" s="162" t="s">
        <v>85</v>
      </c>
      <c r="P16" s="163">
        <v>31</v>
      </c>
      <c r="Q16" s="79" t="s">
        <v>85</v>
      </c>
      <c r="R16" s="161">
        <v>31</v>
      </c>
      <c r="S16" s="79">
        <v>13</v>
      </c>
      <c r="T16" s="161">
        <v>13</v>
      </c>
      <c r="U16" s="79">
        <v>10</v>
      </c>
      <c r="V16" s="161">
        <v>10</v>
      </c>
      <c r="W16" s="79" t="s">
        <v>101</v>
      </c>
      <c r="X16" s="161">
        <v>17</v>
      </c>
      <c r="Y16" s="79">
        <v>14</v>
      </c>
      <c r="Z16" s="161">
        <v>14</v>
      </c>
      <c r="AA16" s="79">
        <v>13</v>
      </c>
      <c r="AB16" s="161">
        <v>13</v>
      </c>
      <c r="AC16" s="79" t="s">
        <v>85</v>
      </c>
      <c r="AD16" s="161">
        <v>31</v>
      </c>
      <c r="AE16" s="79" t="s">
        <v>85</v>
      </c>
      <c r="AF16" s="161">
        <v>31</v>
      </c>
      <c r="AG16" s="79" t="s">
        <v>85</v>
      </c>
      <c r="AH16" s="161">
        <v>31</v>
      </c>
      <c r="AI16" s="79">
        <v>10</v>
      </c>
      <c r="AJ16" s="161">
        <v>10</v>
      </c>
      <c r="AK16" s="79">
        <v>9</v>
      </c>
      <c r="AL16" s="161">
        <v>9</v>
      </c>
      <c r="AM16" s="79">
        <v>2</v>
      </c>
      <c r="AN16" s="161">
        <v>2</v>
      </c>
      <c r="AO16" s="79">
        <v>3</v>
      </c>
      <c r="AP16" s="161">
        <v>3</v>
      </c>
      <c r="AQ16" s="79">
        <v>6</v>
      </c>
      <c r="AR16" s="161">
        <v>6</v>
      </c>
      <c r="AS16" s="79">
        <v>8</v>
      </c>
      <c r="AT16" s="161">
        <v>8</v>
      </c>
      <c r="AU16" s="79">
        <v>11</v>
      </c>
      <c r="AV16" s="161">
        <v>11</v>
      </c>
      <c r="AW16" s="161">
        <v>351</v>
      </c>
      <c r="AX16" s="164">
        <v>62</v>
      </c>
      <c r="AY16" s="164">
        <f>SUM(AW16-AX16)</f>
        <v>289</v>
      </c>
      <c r="AZ16" s="165">
        <v>11</v>
      </c>
    </row>
    <row r="17" spans="1:52" ht="27.75" customHeight="1">
      <c r="A17" s="160">
        <v>6114</v>
      </c>
      <c r="B17" s="160" t="s">
        <v>111</v>
      </c>
      <c r="C17" s="160" t="s">
        <v>112</v>
      </c>
      <c r="D17" s="160" t="s">
        <v>231</v>
      </c>
      <c r="E17" s="162" t="s">
        <v>85</v>
      </c>
      <c r="F17" s="163">
        <v>31</v>
      </c>
      <c r="G17" s="162" t="s">
        <v>85</v>
      </c>
      <c r="H17" s="163">
        <v>31</v>
      </c>
      <c r="I17" s="79">
        <v>5</v>
      </c>
      <c r="J17" s="161">
        <v>5</v>
      </c>
      <c r="K17" s="79">
        <v>14</v>
      </c>
      <c r="L17" s="161">
        <v>14</v>
      </c>
      <c r="M17" s="79">
        <v>14</v>
      </c>
      <c r="N17" s="161">
        <v>14</v>
      </c>
      <c r="O17" s="79">
        <v>14</v>
      </c>
      <c r="P17" s="161">
        <v>14</v>
      </c>
      <c r="Q17" s="79">
        <v>13</v>
      </c>
      <c r="R17" s="161">
        <v>13</v>
      </c>
      <c r="S17" s="79" t="s">
        <v>85</v>
      </c>
      <c r="T17" s="161">
        <v>31</v>
      </c>
      <c r="U17" s="79" t="s">
        <v>85</v>
      </c>
      <c r="V17" s="161">
        <v>31</v>
      </c>
      <c r="W17" s="79" t="s">
        <v>101</v>
      </c>
      <c r="X17" s="161">
        <v>17</v>
      </c>
      <c r="Y17" s="79">
        <v>15</v>
      </c>
      <c r="Z17" s="161">
        <v>15</v>
      </c>
      <c r="AA17" s="79">
        <v>12</v>
      </c>
      <c r="AB17" s="161">
        <v>12</v>
      </c>
      <c r="AC17" s="79">
        <v>7</v>
      </c>
      <c r="AD17" s="161">
        <v>7</v>
      </c>
      <c r="AE17" s="79" t="s">
        <v>85</v>
      </c>
      <c r="AF17" s="161">
        <v>31</v>
      </c>
      <c r="AG17" s="79" t="s">
        <v>85</v>
      </c>
      <c r="AH17" s="161">
        <v>31</v>
      </c>
      <c r="AI17" s="79">
        <v>11</v>
      </c>
      <c r="AJ17" s="161">
        <v>11</v>
      </c>
      <c r="AK17" s="79">
        <v>6</v>
      </c>
      <c r="AL17" s="161">
        <v>6</v>
      </c>
      <c r="AM17" s="79">
        <v>1</v>
      </c>
      <c r="AN17" s="161">
        <v>1</v>
      </c>
      <c r="AO17" s="79">
        <v>5</v>
      </c>
      <c r="AP17" s="161">
        <v>5</v>
      </c>
      <c r="AQ17" s="79">
        <v>10</v>
      </c>
      <c r="AR17" s="161">
        <v>10</v>
      </c>
      <c r="AS17" s="79">
        <v>13</v>
      </c>
      <c r="AT17" s="161">
        <v>13</v>
      </c>
      <c r="AU17" s="79">
        <v>10</v>
      </c>
      <c r="AV17" s="161">
        <v>10</v>
      </c>
      <c r="AW17" s="161">
        <v>353</v>
      </c>
      <c r="AX17" s="164">
        <v>62</v>
      </c>
      <c r="AY17" s="164">
        <f>SUM(AW17-AX17)</f>
        <v>291</v>
      </c>
      <c r="AZ17" s="165">
        <v>12</v>
      </c>
    </row>
    <row r="18" spans="1:52" ht="27.75" customHeight="1">
      <c r="A18" s="160"/>
      <c r="B18" s="160" t="s">
        <v>113</v>
      </c>
      <c r="C18" s="160" t="s">
        <v>114</v>
      </c>
      <c r="D18" s="160" t="s">
        <v>134</v>
      </c>
      <c r="E18" s="79">
        <v>9</v>
      </c>
      <c r="F18" s="161">
        <v>9</v>
      </c>
      <c r="G18" s="79">
        <v>12</v>
      </c>
      <c r="H18" s="161">
        <v>12</v>
      </c>
      <c r="I18" s="79">
        <v>7</v>
      </c>
      <c r="J18" s="161">
        <v>7</v>
      </c>
      <c r="K18" s="79">
        <v>7</v>
      </c>
      <c r="L18" s="161">
        <v>7</v>
      </c>
      <c r="M18" s="79">
        <v>7</v>
      </c>
      <c r="N18" s="161">
        <v>7</v>
      </c>
      <c r="O18" s="79">
        <v>11</v>
      </c>
      <c r="P18" s="161">
        <v>11</v>
      </c>
      <c r="Q18" s="79">
        <v>11</v>
      </c>
      <c r="R18" s="161">
        <v>11</v>
      </c>
      <c r="S18" s="79">
        <v>11</v>
      </c>
      <c r="T18" s="161">
        <v>11</v>
      </c>
      <c r="U18" s="79">
        <v>12</v>
      </c>
      <c r="V18" s="161">
        <v>12</v>
      </c>
      <c r="W18" s="162" t="s">
        <v>85</v>
      </c>
      <c r="X18" s="163">
        <v>31</v>
      </c>
      <c r="Y18" s="79">
        <v>11</v>
      </c>
      <c r="Z18" s="161">
        <v>11</v>
      </c>
      <c r="AA18" s="79">
        <v>11</v>
      </c>
      <c r="AB18" s="161">
        <v>11</v>
      </c>
      <c r="AC18" s="79">
        <v>14</v>
      </c>
      <c r="AD18" s="161">
        <v>14</v>
      </c>
      <c r="AE18" s="162" t="s">
        <v>85</v>
      </c>
      <c r="AF18" s="163">
        <v>31</v>
      </c>
      <c r="AG18" s="79" t="s">
        <v>85</v>
      </c>
      <c r="AH18" s="161">
        <v>31</v>
      </c>
      <c r="AI18" s="79" t="s">
        <v>85</v>
      </c>
      <c r="AJ18" s="161">
        <v>31</v>
      </c>
      <c r="AK18" s="79" t="s">
        <v>85</v>
      </c>
      <c r="AL18" s="161">
        <v>31</v>
      </c>
      <c r="AM18" s="79" t="s">
        <v>85</v>
      </c>
      <c r="AN18" s="161">
        <v>31</v>
      </c>
      <c r="AO18" s="79" t="s">
        <v>85</v>
      </c>
      <c r="AP18" s="161">
        <v>31</v>
      </c>
      <c r="AQ18" s="79">
        <v>11</v>
      </c>
      <c r="AR18" s="161">
        <v>11</v>
      </c>
      <c r="AS18" s="79">
        <v>11</v>
      </c>
      <c r="AT18" s="161">
        <v>11</v>
      </c>
      <c r="AU18" s="79">
        <v>14</v>
      </c>
      <c r="AV18" s="161">
        <v>14</v>
      </c>
      <c r="AW18" s="161">
        <v>376</v>
      </c>
      <c r="AX18" s="164">
        <v>62</v>
      </c>
      <c r="AY18" s="164">
        <f>SUM(AW18-AX18)</f>
        <v>314</v>
      </c>
      <c r="AZ18" s="165">
        <v>13</v>
      </c>
    </row>
    <row r="19" spans="1:52" ht="27.75" customHeight="1">
      <c r="A19" s="160">
        <v>4858</v>
      </c>
      <c r="B19" s="160" t="s">
        <v>126</v>
      </c>
      <c r="C19" s="160" t="s">
        <v>127</v>
      </c>
      <c r="D19" s="160" t="s">
        <v>128</v>
      </c>
      <c r="E19" s="79">
        <v>4</v>
      </c>
      <c r="F19" s="161">
        <v>4</v>
      </c>
      <c r="G19" s="79">
        <v>8</v>
      </c>
      <c r="H19" s="161">
        <v>8</v>
      </c>
      <c r="I19" s="79">
        <v>4</v>
      </c>
      <c r="J19" s="161">
        <v>4</v>
      </c>
      <c r="K19" s="79">
        <v>9</v>
      </c>
      <c r="L19" s="161">
        <v>9</v>
      </c>
      <c r="M19" s="79">
        <v>11</v>
      </c>
      <c r="N19" s="161">
        <v>11</v>
      </c>
      <c r="O19" s="162" t="s">
        <v>85</v>
      </c>
      <c r="P19" s="163">
        <v>31</v>
      </c>
      <c r="Q19" s="162" t="s">
        <v>85</v>
      </c>
      <c r="R19" s="163">
        <v>31</v>
      </c>
      <c r="S19" s="79">
        <v>9</v>
      </c>
      <c r="T19" s="161">
        <v>9</v>
      </c>
      <c r="U19" s="79">
        <v>11</v>
      </c>
      <c r="V19" s="161">
        <v>11</v>
      </c>
      <c r="W19" s="79" t="s">
        <v>85</v>
      </c>
      <c r="X19" s="161">
        <v>31</v>
      </c>
      <c r="Y19" s="79">
        <v>3</v>
      </c>
      <c r="Z19" s="161">
        <v>3</v>
      </c>
      <c r="AA19" s="79">
        <v>5</v>
      </c>
      <c r="AB19" s="161">
        <v>5</v>
      </c>
      <c r="AC19" s="79" t="s">
        <v>85</v>
      </c>
      <c r="AD19" s="161">
        <v>31</v>
      </c>
      <c r="AE19" s="79" t="s">
        <v>85</v>
      </c>
      <c r="AF19" s="161">
        <v>31</v>
      </c>
      <c r="AG19" s="79" t="s">
        <v>85</v>
      </c>
      <c r="AH19" s="161">
        <v>31</v>
      </c>
      <c r="AI19" s="79" t="s">
        <v>85</v>
      </c>
      <c r="AJ19" s="161">
        <v>31</v>
      </c>
      <c r="AK19" s="79" t="s">
        <v>85</v>
      </c>
      <c r="AL19" s="161">
        <v>31</v>
      </c>
      <c r="AM19" s="79" t="s">
        <v>85</v>
      </c>
      <c r="AN19" s="161">
        <v>31</v>
      </c>
      <c r="AO19" s="79" t="s">
        <v>85</v>
      </c>
      <c r="AP19" s="161">
        <v>31</v>
      </c>
      <c r="AQ19" s="79">
        <v>7</v>
      </c>
      <c r="AR19" s="161">
        <v>7</v>
      </c>
      <c r="AS19" s="79">
        <v>10</v>
      </c>
      <c r="AT19" s="161">
        <v>10</v>
      </c>
      <c r="AU19" s="79">
        <v>6</v>
      </c>
      <c r="AV19" s="161">
        <v>6</v>
      </c>
      <c r="AW19" s="161">
        <v>397</v>
      </c>
      <c r="AX19" s="164">
        <v>62</v>
      </c>
      <c r="AY19" s="164">
        <f>SUM(AW19-AX19)</f>
        <v>335</v>
      </c>
      <c r="AZ19" s="165">
        <v>14</v>
      </c>
    </row>
    <row r="20" spans="1:52" ht="27.75" customHeight="1">
      <c r="A20" s="160">
        <v>6294</v>
      </c>
      <c r="B20" s="160" t="s">
        <v>89</v>
      </c>
      <c r="C20" s="160" t="s">
        <v>90</v>
      </c>
      <c r="D20" s="160" t="s">
        <v>284</v>
      </c>
      <c r="E20" s="162" t="s">
        <v>85</v>
      </c>
      <c r="F20" s="163">
        <v>31</v>
      </c>
      <c r="G20" s="162" t="s">
        <v>85</v>
      </c>
      <c r="H20" s="163">
        <v>31</v>
      </c>
      <c r="I20" s="79" t="s">
        <v>85</v>
      </c>
      <c r="J20" s="161">
        <v>31</v>
      </c>
      <c r="K20" s="79">
        <v>8</v>
      </c>
      <c r="L20" s="161">
        <v>8</v>
      </c>
      <c r="M20" s="79">
        <v>13</v>
      </c>
      <c r="N20" s="161">
        <v>13</v>
      </c>
      <c r="O20" s="79" t="s">
        <v>85</v>
      </c>
      <c r="P20" s="161">
        <v>31</v>
      </c>
      <c r="Q20" s="79" t="s">
        <v>85</v>
      </c>
      <c r="R20" s="161">
        <v>31</v>
      </c>
      <c r="S20" s="79" t="s">
        <v>85</v>
      </c>
      <c r="T20" s="161">
        <v>31</v>
      </c>
      <c r="U20" s="79" t="s">
        <v>85</v>
      </c>
      <c r="V20" s="161">
        <v>31</v>
      </c>
      <c r="W20" s="79" t="s">
        <v>85</v>
      </c>
      <c r="X20" s="161">
        <v>31</v>
      </c>
      <c r="Y20" s="79" t="s">
        <v>85</v>
      </c>
      <c r="Z20" s="161">
        <v>31</v>
      </c>
      <c r="AA20" s="79" t="s">
        <v>85</v>
      </c>
      <c r="AB20" s="161">
        <v>31</v>
      </c>
      <c r="AC20" s="79" t="s">
        <v>85</v>
      </c>
      <c r="AD20" s="161">
        <v>31</v>
      </c>
      <c r="AE20" s="79" t="s">
        <v>85</v>
      </c>
      <c r="AF20" s="161">
        <v>31</v>
      </c>
      <c r="AG20" s="79" t="s">
        <v>85</v>
      </c>
      <c r="AH20" s="161">
        <v>31</v>
      </c>
      <c r="AI20" s="79" t="s">
        <v>560</v>
      </c>
      <c r="AJ20" s="161">
        <v>14</v>
      </c>
      <c r="AK20" s="79" t="s">
        <v>560</v>
      </c>
      <c r="AL20" s="161">
        <v>14</v>
      </c>
      <c r="AM20" s="79">
        <v>11</v>
      </c>
      <c r="AN20" s="161">
        <v>11</v>
      </c>
      <c r="AO20" s="79">
        <v>12</v>
      </c>
      <c r="AP20" s="161">
        <v>12</v>
      </c>
      <c r="AQ20" s="79" t="s">
        <v>85</v>
      </c>
      <c r="AR20" s="161">
        <v>31</v>
      </c>
      <c r="AS20" s="79" t="s">
        <v>85</v>
      </c>
      <c r="AT20" s="161">
        <v>31</v>
      </c>
      <c r="AU20" s="79" t="s">
        <v>85</v>
      </c>
      <c r="AV20" s="161">
        <v>31</v>
      </c>
      <c r="AW20" s="161">
        <v>568</v>
      </c>
      <c r="AX20" s="164">
        <v>62</v>
      </c>
      <c r="AY20" s="164">
        <f>SUM(AW20-AX20)</f>
        <v>506</v>
      </c>
      <c r="AZ20" s="165">
        <v>15</v>
      </c>
    </row>
    <row r="21" spans="1:52" ht="27.75" customHeight="1">
      <c r="A21" s="160">
        <v>6006</v>
      </c>
      <c r="B21" s="160" t="s">
        <v>551</v>
      </c>
      <c r="C21" s="160" t="s">
        <v>552</v>
      </c>
      <c r="D21" s="160" t="s">
        <v>420</v>
      </c>
      <c r="E21" s="162" t="s">
        <v>85</v>
      </c>
      <c r="F21" s="163">
        <v>31</v>
      </c>
      <c r="G21" s="162" t="s">
        <v>85</v>
      </c>
      <c r="H21" s="163">
        <v>31</v>
      </c>
      <c r="I21" s="79" t="s">
        <v>85</v>
      </c>
      <c r="J21" s="161">
        <v>31</v>
      </c>
      <c r="K21" s="79" t="s">
        <v>85</v>
      </c>
      <c r="L21" s="161">
        <v>31</v>
      </c>
      <c r="M21" s="79" t="s">
        <v>85</v>
      </c>
      <c r="N21" s="161">
        <v>31</v>
      </c>
      <c r="O21" s="79" t="s">
        <v>85</v>
      </c>
      <c r="P21" s="161">
        <v>31</v>
      </c>
      <c r="Q21" s="79" t="s">
        <v>85</v>
      </c>
      <c r="R21" s="161">
        <v>31</v>
      </c>
      <c r="S21" s="79" t="s">
        <v>85</v>
      </c>
      <c r="T21" s="161">
        <v>31</v>
      </c>
      <c r="U21" s="79" t="s">
        <v>85</v>
      </c>
      <c r="V21" s="161">
        <v>31</v>
      </c>
      <c r="W21" s="79">
        <v>11</v>
      </c>
      <c r="X21" s="161">
        <v>5.5</v>
      </c>
      <c r="Y21" s="79">
        <v>16</v>
      </c>
      <c r="Z21" s="161">
        <v>16</v>
      </c>
      <c r="AA21" s="79">
        <v>16</v>
      </c>
      <c r="AB21" s="161">
        <v>16</v>
      </c>
      <c r="AC21" s="79">
        <v>15</v>
      </c>
      <c r="AD21" s="161">
        <v>15</v>
      </c>
      <c r="AE21" s="79" t="s">
        <v>101</v>
      </c>
      <c r="AF21" s="161">
        <v>13</v>
      </c>
      <c r="AG21" s="79" t="s">
        <v>101</v>
      </c>
      <c r="AH21" s="161">
        <v>13</v>
      </c>
      <c r="AI21" s="79" t="s">
        <v>85</v>
      </c>
      <c r="AJ21" s="161">
        <v>31</v>
      </c>
      <c r="AK21" s="79" t="s">
        <v>85</v>
      </c>
      <c r="AL21" s="161">
        <v>31</v>
      </c>
      <c r="AM21" s="79" t="s">
        <v>85</v>
      </c>
      <c r="AN21" s="161">
        <v>31</v>
      </c>
      <c r="AO21" s="79" t="s">
        <v>85</v>
      </c>
      <c r="AP21" s="161">
        <v>31</v>
      </c>
      <c r="AQ21" s="79" t="s">
        <v>85</v>
      </c>
      <c r="AR21" s="161">
        <v>31</v>
      </c>
      <c r="AS21" s="79" t="s">
        <v>85</v>
      </c>
      <c r="AT21" s="161">
        <v>31</v>
      </c>
      <c r="AU21" s="79" t="s">
        <v>85</v>
      </c>
      <c r="AV21" s="161">
        <v>31</v>
      </c>
      <c r="AW21" s="161">
        <v>574.5</v>
      </c>
      <c r="AX21" s="164">
        <v>62</v>
      </c>
      <c r="AY21" s="164">
        <f>SUM(AW21-AX21)</f>
        <v>512.5</v>
      </c>
      <c r="AZ21" s="165">
        <v>16</v>
      </c>
    </row>
    <row r="22" spans="1:52" ht="27.75" customHeight="1">
      <c r="A22" s="160">
        <v>1725</v>
      </c>
      <c r="B22" s="160" t="s">
        <v>362</v>
      </c>
      <c r="C22" s="160" t="s">
        <v>363</v>
      </c>
      <c r="D22" s="160" t="s">
        <v>364</v>
      </c>
      <c r="E22" s="162" t="s">
        <v>85</v>
      </c>
      <c r="F22" s="163">
        <v>31</v>
      </c>
      <c r="G22" s="162" t="s">
        <v>85</v>
      </c>
      <c r="H22" s="163">
        <v>31</v>
      </c>
      <c r="I22" s="79" t="s">
        <v>85</v>
      </c>
      <c r="J22" s="161">
        <v>31</v>
      </c>
      <c r="K22" s="79" t="s">
        <v>85</v>
      </c>
      <c r="L22" s="161">
        <v>31</v>
      </c>
      <c r="M22" s="79" t="s">
        <v>85</v>
      </c>
      <c r="N22" s="161">
        <v>31</v>
      </c>
      <c r="O22" s="79">
        <v>2</v>
      </c>
      <c r="P22" s="161">
        <v>2</v>
      </c>
      <c r="Q22" s="79">
        <v>4</v>
      </c>
      <c r="R22" s="161">
        <v>4</v>
      </c>
      <c r="S22" s="79" t="s">
        <v>85</v>
      </c>
      <c r="T22" s="161">
        <v>31</v>
      </c>
      <c r="U22" s="79" t="s">
        <v>85</v>
      </c>
      <c r="V22" s="161">
        <v>31</v>
      </c>
      <c r="W22" s="79" t="s">
        <v>85</v>
      </c>
      <c r="X22" s="161">
        <v>31</v>
      </c>
      <c r="Y22" s="79" t="s">
        <v>560</v>
      </c>
      <c r="Z22" s="161">
        <v>19</v>
      </c>
      <c r="AA22" s="79" t="s">
        <v>560</v>
      </c>
      <c r="AB22" s="161">
        <v>19</v>
      </c>
      <c r="AC22" s="79" t="s">
        <v>85</v>
      </c>
      <c r="AD22" s="161">
        <v>31</v>
      </c>
      <c r="AE22" s="79" t="s">
        <v>85</v>
      </c>
      <c r="AF22" s="161">
        <v>31</v>
      </c>
      <c r="AG22" s="79" t="s">
        <v>85</v>
      </c>
      <c r="AH22" s="161">
        <v>31</v>
      </c>
      <c r="AI22" s="79" t="s">
        <v>85</v>
      </c>
      <c r="AJ22" s="161">
        <v>31</v>
      </c>
      <c r="AK22" s="79" t="s">
        <v>85</v>
      </c>
      <c r="AL22" s="161">
        <v>31</v>
      </c>
      <c r="AM22" s="79" t="s">
        <v>85</v>
      </c>
      <c r="AN22" s="161">
        <v>31</v>
      </c>
      <c r="AO22" s="79" t="s">
        <v>85</v>
      </c>
      <c r="AP22" s="161">
        <v>31</v>
      </c>
      <c r="AQ22" s="79" t="s">
        <v>85</v>
      </c>
      <c r="AR22" s="161">
        <v>31</v>
      </c>
      <c r="AS22" s="79" t="s">
        <v>85</v>
      </c>
      <c r="AT22" s="161">
        <v>31</v>
      </c>
      <c r="AU22" s="79" t="s">
        <v>85</v>
      </c>
      <c r="AV22" s="161">
        <v>31</v>
      </c>
      <c r="AW22" s="161">
        <v>602</v>
      </c>
      <c r="AX22" s="164">
        <v>62</v>
      </c>
      <c r="AY22" s="164">
        <f>SUM(AW22-AX22)</f>
        <v>540</v>
      </c>
      <c r="AZ22" s="165">
        <v>17</v>
      </c>
    </row>
    <row r="23" spans="1:52" ht="27.75" customHeight="1">
      <c r="A23" s="160">
        <v>5823</v>
      </c>
      <c r="B23" s="160" t="s">
        <v>104</v>
      </c>
      <c r="C23" s="160" t="s">
        <v>105</v>
      </c>
      <c r="D23" s="160" t="s">
        <v>282</v>
      </c>
      <c r="E23" s="162" t="s">
        <v>85</v>
      </c>
      <c r="F23" s="163">
        <v>31</v>
      </c>
      <c r="G23" s="162" t="s">
        <v>85</v>
      </c>
      <c r="H23" s="163">
        <v>31</v>
      </c>
      <c r="I23" s="79" t="s">
        <v>85</v>
      </c>
      <c r="J23" s="161">
        <v>31</v>
      </c>
      <c r="K23" s="79">
        <v>11</v>
      </c>
      <c r="L23" s="161">
        <v>11</v>
      </c>
      <c r="M23" s="79">
        <v>9</v>
      </c>
      <c r="N23" s="161">
        <v>9</v>
      </c>
      <c r="O23" s="79" t="s">
        <v>85</v>
      </c>
      <c r="P23" s="161">
        <v>31</v>
      </c>
      <c r="Q23" s="79" t="s">
        <v>85</v>
      </c>
      <c r="R23" s="161">
        <v>31</v>
      </c>
      <c r="S23" s="79" t="s">
        <v>85</v>
      </c>
      <c r="T23" s="161">
        <v>31</v>
      </c>
      <c r="U23" s="79" t="s">
        <v>85</v>
      </c>
      <c r="V23" s="161">
        <v>31</v>
      </c>
      <c r="W23" s="79">
        <v>1</v>
      </c>
      <c r="X23" s="161">
        <v>0.5</v>
      </c>
      <c r="Y23" s="79" t="s">
        <v>85</v>
      </c>
      <c r="Z23" s="161">
        <v>31</v>
      </c>
      <c r="AA23" s="79" t="s">
        <v>85</v>
      </c>
      <c r="AB23" s="161">
        <v>31</v>
      </c>
      <c r="AC23" s="79" t="s">
        <v>85</v>
      </c>
      <c r="AD23" s="161">
        <v>31</v>
      </c>
      <c r="AE23" s="79" t="s">
        <v>85</v>
      </c>
      <c r="AF23" s="161">
        <v>31</v>
      </c>
      <c r="AG23" s="79" t="s">
        <v>85</v>
      </c>
      <c r="AH23" s="161">
        <v>31</v>
      </c>
      <c r="AI23" s="79" t="s">
        <v>85</v>
      </c>
      <c r="AJ23" s="161">
        <v>31</v>
      </c>
      <c r="AK23" s="79" t="s">
        <v>85</v>
      </c>
      <c r="AL23" s="161">
        <v>31</v>
      </c>
      <c r="AM23" s="79" t="s">
        <v>85</v>
      </c>
      <c r="AN23" s="161">
        <v>31</v>
      </c>
      <c r="AO23" s="79" t="s">
        <v>85</v>
      </c>
      <c r="AP23" s="161">
        <v>31</v>
      </c>
      <c r="AQ23" s="79" t="s">
        <v>85</v>
      </c>
      <c r="AR23" s="161">
        <v>31</v>
      </c>
      <c r="AS23" s="79" t="s">
        <v>85</v>
      </c>
      <c r="AT23" s="161">
        <v>31</v>
      </c>
      <c r="AU23" s="79" t="s">
        <v>85</v>
      </c>
      <c r="AV23" s="161">
        <v>31</v>
      </c>
      <c r="AW23" s="161">
        <v>609.5</v>
      </c>
      <c r="AX23" s="164">
        <v>62</v>
      </c>
      <c r="AY23" s="164">
        <f>SUM(AW23-AX23)</f>
        <v>547.5</v>
      </c>
      <c r="AZ23" s="165">
        <v>18</v>
      </c>
    </row>
    <row r="24" spans="1:52" ht="27.75" customHeight="1">
      <c r="A24" s="160">
        <v>6352</v>
      </c>
      <c r="B24" s="160" t="s">
        <v>561</v>
      </c>
      <c r="C24" s="160" t="s">
        <v>562</v>
      </c>
      <c r="D24" s="160" t="s">
        <v>555</v>
      </c>
      <c r="E24" s="162" t="s">
        <v>85</v>
      </c>
      <c r="F24" s="163">
        <v>31</v>
      </c>
      <c r="G24" s="162" t="s">
        <v>85</v>
      </c>
      <c r="H24" s="163">
        <v>31</v>
      </c>
      <c r="I24" s="79" t="s">
        <v>85</v>
      </c>
      <c r="J24" s="161">
        <v>31</v>
      </c>
      <c r="K24" s="79" t="s">
        <v>85</v>
      </c>
      <c r="L24" s="161">
        <v>31</v>
      </c>
      <c r="M24" s="79" t="s">
        <v>85</v>
      </c>
      <c r="N24" s="161">
        <v>31</v>
      </c>
      <c r="O24" s="79" t="s">
        <v>85</v>
      </c>
      <c r="P24" s="161">
        <v>31</v>
      </c>
      <c r="Q24" s="79" t="s">
        <v>85</v>
      </c>
      <c r="R24" s="161">
        <v>31</v>
      </c>
      <c r="S24" s="79" t="s">
        <v>85</v>
      </c>
      <c r="T24" s="161">
        <v>31</v>
      </c>
      <c r="U24" s="79" t="s">
        <v>85</v>
      </c>
      <c r="V24" s="161">
        <v>31</v>
      </c>
      <c r="W24" s="79" t="s">
        <v>85</v>
      </c>
      <c r="X24" s="161">
        <v>31</v>
      </c>
      <c r="Y24" s="79">
        <v>10</v>
      </c>
      <c r="Z24" s="161">
        <v>10</v>
      </c>
      <c r="AA24" s="79">
        <v>9</v>
      </c>
      <c r="AB24" s="161">
        <v>9</v>
      </c>
      <c r="AC24" s="79" t="s">
        <v>85</v>
      </c>
      <c r="AD24" s="161">
        <v>31</v>
      </c>
      <c r="AE24" s="79" t="s">
        <v>85</v>
      </c>
      <c r="AF24" s="161">
        <v>31</v>
      </c>
      <c r="AG24" s="79" t="s">
        <v>85</v>
      </c>
      <c r="AH24" s="161">
        <v>31</v>
      </c>
      <c r="AI24" s="79" t="s">
        <v>85</v>
      </c>
      <c r="AJ24" s="161">
        <v>31</v>
      </c>
      <c r="AK24" s="79" t="s">
        <v>85</v>
      </c>
      <c r="AL24" s="161">
        <v>31</v>
      </c>
      <c r="AM24" s="79" t="s">
        <v>85</v>
      </c>
      <c r="AN24" s="161">
        <v>31</v>
      </c>
      <c r="AO24" s="79" t="s">
        <v>85</v>
      </c>
      <c r="AP24" s="161">
        <v>31</v>
      </c>
      <c r="AQ24" s="79" t="s">
        <v>85</v>
      </c>
      <c r="AR24" s="161">
        <v>31</v>
      </c>
      <c r="AS24" s="79" t="s">
        <v>85</v>
      </c>
      <c r="AT24" s="161">
        <v>31</v>
      </c>
      <c r="AU24" s="79">
        <v>5</v>
      </c>
      <c r="AV24" s="161">
        <v>5</v>
      </c>
      <c r="AW24" s="161">
        <v>613</v>
      </c>
      <c r="AX24" s="164">
        <v>62</v>
      </c>
      <c r="AY24" s="164">
        <f>SUM(AW24-AX24)</f>
        <v>551</v>
      </c>
      <c r="AZ24" s="165">
        <v>19</v>
      </c>
    </row>
    <row r="25" spans="1:52" ht="27.75" customHeight="1">
      <c r="A25" s="160"/>
      <c r="B25" s="160" t="s">
        <v>563</v>
      </c>
      <c r="C25" s="160" t="s">
        <v>564</v>
      </c>
      <c r="D25" s="160" t="s">
        <v>565</v>
      </c>
      <c r="E25" s="162" t="s">
        <v>85</v>
      </c>
      <c r="F25" s="163">
        <v>31</v>
      </c>
      <c r="G25" s="162" t="s">
        <v>85</v>
      </c>
      <c r="H25" s="163">
        <v>31</v>
      </c>
      <c r="I25" s="79" t="s">
        <v>85</v>
      </c>
      <c r="J25" s="161">
        <v>31</v>
      </c>
      <c r="K25" s="79" t="s">
        <v>85</v>
      </c>
      <c r="L25" s="161">
        <v>31</v>
      </c>
      <c r="M25" s="79" t="s">
        <v>85</v>
      </c>
      <c r="N25" s="161">
        <v>31</v>
      </c>
      <c r="O25" s="79" t="s">
        <v>85</v>
      </c>
      <c r="P25" s="161">
        <v>31</v>
      </c>
      <c r="Q25" s="79" t="s">
        <v>85</v>
      </c>
      <c r="R25" s="161">
        <v>31</v>
      </c>
      <c r="S25" s="79" t="s">
        <v>85</v>
      </c>
      <c r="T25" s="161">
        <v>31</v>
      </c>
      <c r="U25" s="79" t="s">
        <v>85</v>
      </c>
      <c r="V25" s="161">
        <v>31</v>
      </c>
      <c r="W25" s="79" t="s">
        <v>85</v>
      </c>
      <c r="X25" s="161">
        <v>31</v>
      </c>
      <c r="Y25" s="79" t="s">
        <v>101</v>
      </c>
      <c r="Z25" s="161">
        <v>19</v>
      </c>
      <c r="AA25" s="79" t="s">
        <v>560</v>
      </c>
      <c r="AB25" s="161">
        <v>19</v>
      </c>
      <c r="AC25" s="79" t="s">
        <v>85</v>
      </c>
      <c r="AD25" s="161">
        <v>31</v>
      </c>
      <c r="AE25" s="79" t="s">
        <v>101</v>
      </c>
      <c r="AF25" s="161">
        <v>13</v>
      </c>
      <c r="AG25" s="79" t="s">
        <v>101</v>
      </c>
      <c r="AH25" s="161">
        <v>13</v>
      </c>
      <c r="AI25" s="79" t="s">
        <v>85</v>
      </c>
      <c r="AJ25" s="161">
        <v>31</v>
      </c>
      <c r="AK25" s="79" t="s">
        <v>85</v>
      </c>
      <c r="AL25" s="161">
        <v>31</v>
      </c>
      <c r="AM25" s="79" t="s">
        <v>85</v>
      </c>
      <c r="AN25" s="161">
        <v>31</v>
      </c>
      <c r="AO25" s="79" t="s">
        <v>85</v>
      </c>
      <c r="AP25" s="161">
        <v>31</v>
      </c>
      <c r="AQ25" s="79" t="s">
        <v>85</v>
      </c>
      <c r="AR25" s="161">
        <v>31</v>
      </c>
      <c r="AS25" s="79" t="s">
        <v>85</v>
      </c>
      <c r="AT25" s="161">
        <v>31</v>
      </c>
      <c r="AU25" s="79" t="s">
        <v>85</v>
      </c>
      <c r="AV25" s="161">
        <v>31</v>
      </c>
      <c r="AW25" s="161">
        <v>622</v>
      </c>
      <c r="AX25" s="164">
        <v>62</v>
      </c>
      <c r="AY25" s="164">
        <f>SUM(AW25-AX25)</f>
        <v>560</v>
      </c>
      <c r="AZ25" s="165">
        <v>20</v>
      </c>
    </row>
    <row r="26" spans="1:52" ht="27.75" customHeight="1">
      <c r="A26" s="160">
        <v>2323</v>
      </c>
      <c r="B26" s="160" t="s">
        <v>655</v>
      </c>
      <c r="C26" s="160" t="s">
        <v>656</v>
      </c>
      <c r="D26" s="160" t="s">
        <v>657</v>
      </c>
      <c r="E26" s="162" t="s">
        <v>85</v>
      </c>
      <c r="F26" s="163">
        <v>31</v>
      </c>
      <c r="G26" s="162" t="s">
        <v>85</v>
      </c>
      <c r="H26" s="163">
        <v>31</v>
      </c>
      <c r="I26" s="79" t="s">
        <v>85</v>
      </c>
      <c r="J26" s="161">
        <v>31</v>
      </c>
      <c r="K26" s="79" t="s">
        <v>85</v>
      </c>
      <c r="L26" s="161">
        <v>31</v>
      </c>
      <c r="M26" s="79" t="s">
        <v>85</v>
      </c>
      <c r="N26" s="161">
        <v>31</v>
      </c>
      <c r="O26" s="79" t="s">
        <v>85</v>
      </c>
      <c r="P26" s="161">
        <v>31</v>
      </c>
      <c r="Q26" s="79" t="s">
        <v>85</v>
      </c>
      <c r="R26" s="161">
        <v>31</v>
      </c>
      <c r="S26" s="79" t="s">
        <v>85</v>
      </c>
      <c r="T26" s="161">
        <v>31</v>
      </c>
      <c r="U26" s="79" t="s">
        <v>85</v>
      </c>
      <c r="V26" s="161">
        <v>31</v>
      </c>
      <c r="W26" s="79" t="s">
        <v>85</v>
      </c>
      <c r="X26" s="161">
        <v>31</v>
      </c>
      <c r="Y26" s="79" t="s">
        <v>85</v>
      </c>
      <c r="Z26" s="161">
        <v>31</v>
      </c>
      <c r="AA26" s="79" t="s">
        <v>85</v>
      </c>
      <c r="AB26" s="161">
        <v>31</v>
      </c>
      <c r="AC26" s="79">
        <v>10</v>
      </c>
      <c r="AD26" s="161">
        <v>10</v>
      </c>
      <c r="AE26" s="79" t="s">
        <v>101</v>
      </c>
      <c r="AF26" s="161">
        <v>13</v>
      </c>
      <c r="AG26" s="79" t="s">
        <v>101</v>
      </c>
      <c r="AH26" s="161">
        <v>13</v>
      </c>
      <c r="AI26" s="79" t="s">
        <v>85</v>
      </c>
      <c r="AJ26" s="161">
        <v>31</v>
      </c>
      <c r="AK26" s="79" t="s">
        <v>85</v>
      </c>
      <c r="AL26" s="161">
        <v>31</v>
      </c>
      <c r="AM26" s="79" t="s">
        <v>85</v>
      </c>
      <c r="AN26" s="161">
        <v>31</v>
      </c>
      <c r="AO26" s="79" t="s">
        <v>85</v>
      </c>
      <c r="AP26" s="161">
        <v>31</v>
      </c>
      <c r="AQ26" s="79" t="s">
        <v>85</v>
      </c>
      <c r="AR26" s="161">
        <v>31</v>
      </c>
      <c r="AS26" s="79" t="s">
        <v>85</v>
      </c>
      <c r="AT26" s="161">
        <v>31</v>
      </c>
      <c r="AU26" s="79" t="s">
        <v>85</v>
      </c>
      <c r="AV26" s="161">
        <v>31</v>
      </c>
      <c r="AW26" s="161">
        <v>625</v>
      </c>
      <c r="AX26" s="164">
        <v>62</v>
      </c>
      <c r="AY26" s="164">
        <f>SUM(AW26-AX26)</f>
        <v>563</v>
      </c>
      <c r="AZ26" s="165">
        <v>21</v>
      </c>
    </row>
    <row r="27" spans="1:52" ht="27.75" customHeight="1">
      <c r="A27" s="160"/>
      <c r="B27" s="160" t="s">
        <v>821</v>
      </c>
      <c r="C27" s="160" t="s">
        <v>822</v>
      </c>
      <c r="D27" s="160" t="s">
        <v>823</v>
      </c>
      <c r="E27" s="162" t="s">
        <v>85</v>
      </c>
      <c r="F27" s="163">
        <v>31</v>
      </c>
      <c r="G27" s="162" t="s">
        <v>85</v>
      </c>
      <c r="H27" s="163">
        <v>31</v>
      </c>
      <c r="I27" s="79" t="s">
        <v>85</v>
      </c>
      <c r="J27" s="161">
        <v>31</v>
      </c>
      <c r="K27" s="79" t="s">
        <v>85</v>
      </c>
      <c r="L27" s="161">
        <v>31</v>
      </c>
      <c r="M27" s="79" t="s">
        <v>85</v>
      </c>
      <c r="N27" s="161">
        <v>31</v>
      </c>
      <c r="O27" s="79" t="s">
        <v>85</v>
      </c>
      <c r="P27" s="161">
        <v>31</v>
      </c>
      <c r="Q27" s="79" t="s">
        <v>85</v>
      </c>
      <c r="R27" s="161">
        <v>31</v>
      </c>
      <c r="S27" s="79" t="s">
        <v>85</v>
      </c>
      <c r="T27" s="161">
        <v>31</v>
      </c>
      <c r="U27" s="79" t="s">
        <v>85</v>
      </c>
      <c r="V27" s="161">
        <v>31</v>
      </c>
      <c r="W27" s="79" t="s">
        <v>85</v>
      </c>
      <c r="X27" s="161">
        <v>31</v>
      </c>
      <c r="Y27" s="79" t="s">
        <v>85</v>
      </c>
      <c r="Z27" s="161">
        <v>31</v>
      </c>
      <c r="AA27" s="79" t="s">
        <v>85</v>
      </c>
      <c r="AB27" s="161">
        <v>31</v>
      </c>
      <c r="AC27" s="79" t="s">
        <v>85</v>
      </c>
      <c r="AD27" s="161">
        <v>31</v>
      </c>
      <c r="AE27" s="79" t="s">
        <v>85</v>
      </c>
      <c r="AF27" s="161">
        <v>31</v>
      </c>
      <c r="AG27" s="79" t="s">
        <v>85</v>
      </c>
      <c r="AH27" s="161">
        <v>31</v>
      </c>
      <c r="AI27" s="79" t="s">
        <v>85</v>
      </c>
      <c r="AJ27" s="161">
        <v>31</v>
      </c>
      <c r="AK27" s="79" t="s">
        <v>85</v>
      </c>
      <c r="AL27" s="161">
        <v>31</v>
      </c>
      <c r="AM27" s="79" t="s">
        <v>85</v>
      </c>
      <c r="AN27" s="161">
        <v>31</v>
      </c>
      <c r="AO27" s="79" t="s">
        <v>85</v>
      </c>
      <c r="AP27" s="161">
        <v>31</v>
      </c>
      <c r="AQ27" s="79">
        <v>15</v>
      </c>
      <c r="AR27" s="161">
        <v>15</v>
      </c>
      <c r="AS27" s="79">
        <v>15</v>
      </c>
      <c r="AT27" s="161">
        <v>15</v>
      </c>
      <c r="AU27" s="79">
        <v>15</v>
      </c>
      <c r="AV27" s="161">
        <v>15</v>
      </c>
      <c r="AW27" s="161">
        <v>634</v>
      </c>
      <c r="AX27" s="164">
        <v>62</v>
      </c>
      <c r="AY27" s="164">
        <f>SUM(AW27-AX27)</f>
        <v>572</v>
      </c>
      <c r="AZ27" s="165">
        <v>22</v>
      </c>
    </row>
    <row r="28" spans="1:52" ht="27.75" customHeight="1">
      <c r="A28" s="160">
        <v>46</v>
      </c>
      <c r="B28" s="160" t="s">
        <v>817</v>
      </c>
      <c r="C28" s="160" t="s">
        <v>818</v>
      </c>
      <c r="D28" s="160" t="s">
        <v>791</v>
      </c>
      <c r="E28" s="162" t="s">
        <v>85</v>
      </c>
      <c r="F28" s="163">
        <v>31</v>
      </c>
      <c r="G28" s="162" t="s">
        <v>85</v>
      </c>
      <c r="H28" s="163">
        <v>31</v>
      </c>
      <c r="I28" s="79" t="s">
        <v>85</v>
      </c>
      <c r="J28" s="161">
        <v>31</v>
      </c>
      <c r="K28" s="79" t="s">
        <v>85</v>
      </c>
      <c r="L28" s="161">
        <v>31</v>
      </c>
      <c r="M28" s="79" t="s">
        <v>85</v>
      </c>
      <c r="N28" s="161">
        <v>31</v>
      </c>
      <c r="O28" s="79" t="s">
        <v>85</v>
      </c>
      <c r="P28" s="161">
        <v>31</v>
      </c>
      <c r="Q28" s="79" t="s">
        <v>85</v>
      </c>
      <c r="R28" s="161">
        <v>31</v>
      </c>
      <c r="S28" s="79" t="s">
        <v>85</v>
      </c>
      <c r="T28" s="161">
        <v>31</v>
      </c>
      <c r="U28" s="79" t="s">
        <v>85</v>
      </c>
      <c r="V28" s="161">
        <v>31</v>
      </c>
      <c r="W28" s="79" t="s">
        <v>85</v>
      </c>
      <c r="X28" s="161">
        <v>31</v>
      </c>
      <c r="Y28" s="79" t="s">
        <v>85</v>
      </c>
      <c r="Z28" s="161">
        <v>31</v>
      </c>
      <c r="AA28" s="79" t="s">
        <v>85</v>
      </c>
      <c r="AB28" s="161">
        <v>31</v>
      </c>
      <c r="AC28" s="79" t="s">
        <v>85</v>
      </c>
      <c r="AD28" s="161">
        <v>31</v>
      </c>
      <c r="AE28" s="79" t="s">
        <v>85</v>
      </c>
      <c r="AF28" s="161">
        <v>31</v>
      </c>
      <c r="AG28" s="79" t="s">
        <v>85</v>
      </c>
      <c r="AH28" s="161">
        <v>31</v>
      </c>
      <c r="AI28" s="79" t="s">
        <v>85</v>
      </c>
      <c r="AJ28" s="161">
        <v>31</v>
      </c>
      <c r="AK28" s="79" t="s">
        <v>85</v>
      </c>
      <c r="AL28" s="161">
        <v>31</v>
      </c>
      <c r="AM28" s="79" t="s">
        <v>85</v>
      </c>
      <c r="AN28" s="161">
        <v>31</v>
      </c>
      <c r="AO28" s="79" t="s">
        <v>85</v>
      </c>
      <c r="AP28" s="161">
        <v>31</v>
      </c>
      <c r="AQ28" s="79">
        <v>14</v>
      </c>
      <c r="AR28" s="161">
        <v>14</v>
      </c>
      <c r="AS28" s="79">
        <v>5</v>
      </c>
      <c r="AT28" s="161">
        <v>5</v>
      </c>
      <c r="AU28" s="79" t="s">
        <v>85</v>
      </c>
      <c r="AV28" s="161">
        <v>31</v>
      </c>
      <c r="AW28" s="161">
        <v>639</v>
      </c>
      <c r="AX28" s="164">
        <v>62</v>
      </c>
      <c r="AY28" s="164">
        <f>SUM(AW28-AX28)</f>
        <v>577</v>
      </c>
      <c r="AZ28" s="165">
        <v>23</v>
      </c>
    </row>
    <row r="29" spans="1:52" ht="27.75" customHeight="1">
      <c r="A29" s="160">
        <v>5003</v>
      </c>
      <c r="B29" s="160" t="s">
        <v>287</v>
      </c>
      <c r="C29" s="160" t="s">
        <v>365</v>
      </c>
      <c r="D29" s="160" t="s">
        <v>366</v>
      </c>
      <c r="E29" s="162" t="s">
        <v>85</v>
      </c>
      <c r="F29" s="163">
        <v>31</v>
      </c>
      <c r="G29" s="162" t="s">
        <v>85</v>
      </c>
      <c r="H29" s="163">
        <v>31</v>
      </c>
      <c r="I29" s="79" t="s">
        <v>85</v>
      </c>
      <c r="J29" s="161">
        <v>31</v>
      </c>
      <c r="K29" s="79" t="s">
        <v>85</v>
      </c>
      <c r="L29" s="161">
        <v>31</v>
      </c>
      <c r="M29" s="79" t="s">
        <v>85</v>
      </c>
      <c r="N29" s="161">
        <v>31</v>
      </c>
      <c r="O29" s="79">
        <v>12</v>
      </c>
      <c r="P29" s="161">
        <v>12</v>
      </c>
      <c r="Q29" s="79">
        <v>14</v>
      </c>
      <c r="R29" s="161">
        <v>14</v>
      </c>
      <c r="S29" s="79" t="s">
        <v>85</v>
      </c>
      <c r="T29" s="161">
        <v>31</v>
      </c>
      <c r="U29" s="79" t="s">
        <v>85</v>
      </c>
      <c r="V29" s="161">
        <v>31</v>
      </c>
      <c r="W29" s="79" t="s">
        <v>85</v>
      </c>
      <c r="X29" s="161">
        <v>31</v>
      </c>
      <c r="Y29" s="79" t="s">
        <v>85</v>
      </c>
      <c r="Z29" s="161">
        <v>31</v>
      </c>
      <c r="AA29" s="79" t="s">
        <v>85</v>
      </c>
      <c r="AB29" s="161">
        <v>31</v>
      </c>
      <c r="AC29" s="79" t="s">
        <v>85</v>
      </c>
      <c r="AD29" s="161">
        <v>31</v>
      </c>
      <c r="AE29" s="79" t="s">
        <v>85</v>
      </c>
      <c r="AF29" s="161">
        <v>31</v>
      </c>
      <c r="AG29" s="79" t="s">
        <v>85</v>
      </c>
      <c r="AH29" s="161">
        <v>31</v>
      </c>
      <c r="AI29" s="79" t="s">
        <v>85</v>
      </c>
      <c r="AJ29" s="161">
        <v>31</v>
      </c>
      <c r="AK29" s="79" t="s">
        <v>85</v>
      </c>
      <c r="AL29" s="161">
        <v>31</v>
      </c>
      <c r="AM29" s="79" t="s">
        <v>85</v>
      </c>
      <c r="AN29" s="161">
        <v>31</v>
      </c>
      <c r="AO29" s="79" t="s">
        <v>85</v>
      </c>
      <c r="AP29" s="161">
        <v>31</v>
      </c>
      <c r="AQ29" s="79" t="s">
        <v>85</v>
      </c>
      <c r="AR29" s="161">
        <v>31</v>
      </c>
      <c r="AS29" s="79" t="s">
        <v>85</v>
      </c>
      <c r="AT29" s="161">
        <v>31</v>
      </c>
      <c r="AU29" s="79" t="s">
        <v>85</v>
      </c>
      <c r="AV29" s="161">
        <v>31</v>
      </c>
      <c r="AW29" s="161">
        <v>646</v>
      </c>
      <c r="AX29" s="164">
        <v>62</v>
      </c>
      <c r="AY29" s="164">
        <f>SUM(AW29-AX29)</f>
        <v>584</v>
      </c>
      <c r="AZ29" s="165">
        <v>24</v>
      </c>
    </row>
    <row r="30" spans="1:52" ht="27.75" customHeight="1">
      <c r="A30" s="160"/>
      <c r="B30" s="160" t="s">
        <v>547</v>
      </c>
      <c r="C30" s="160" t="s">
        <v>548</v>
      </c>
      <c r="D30" s="160" t="s">
        <v>423</v>
      </c>
      <c r="E30" s="162" t="s">
        <v>85</v>
      </c>
      <c r="F30" s="163">
        <v>31</v>
      </c>
      <c r="G30" s="162" t="s">
        <v>85</v>
      </c>
      <c r="H30" s="163">
        <v>31</v>
      </c>
      <c r="I30" s="79" t="s">
        <v>85</v>
      </c>
      <c r="J30" s="161">
        <v>31</v>
      </c>
      <c r="K30" s="79" t="s">
        <v>85</v>
      </c>
      <c r="L30" s="161">
        <v>31</v>
      </c>
      <c r="M30" s="79" t="s">
        <v>85</v>
      </c>
      <c r="N30" s="161">
        <v>31</v>
      </c>
      <c r="O30" s="79" t="s">
        <v>85</v>
      </c>
      <c r="P30" s="161">
        <v>31</v>
      </c>
      <c r="Q30" s="79" t="s">
        <v>85</v>
      </c>
      <c r="R30" s="161">
        <v>31</v>
      </c>
      <c r="S30" s="79" t="s">
        <v>85</v>
      </c>
      <c r="T30" s="161">
        <v>31</v>
      </c>
      <c r="U30" s="79" t="s">
        <v>85</v>
      </c>
      <c r="V30" s="161">
        <v>31</v>
      </c>
      <c r="W30" s="79">
        <v>5</v>
      </c>
      <c r="X30" s="161">
        <v>2.5</v>
      </c>
      <c r="Y30" s="79" t="s">
        <v>85</v>
      </c>
      <c r="Z30" s="161">
        <v>31</v>
      </c>
      <c r="AA30" s="79" t="s">
        <v>85</v>
      </c>
      <c r="AB30" s="161">
        <v>31</v>
      </c>
      <c r="AC30" s="79" t="s">
        <v>85</v>
      </c>
      <c r="AD30" s="161">
        <v>31</v>
      </c>
      <c r="AE30" s="79" t="s">
        <v>85</v>
      </c>
      <c r="AF30" s="161">
        <v>31</v>
      </c>
      <c r="AG30" s="79" t="s">
        <v>85</v>
      </c>
      <c r="AH30" s="161">
        <v>31</v>
      </c>
      <c r="AI30" s="79" t="s">
        <v>85</v>
      </c>
      <c r="AJ30" s="161">
        <v>31</v>
      </c>
      <c r="AK30" s="79" t="s">
        <v>85</v>
      </c>
      <c r="AL30" s="161">
        <v>31</v>
      </c>
      <c r="AM30" s="79" t="s">
        <v>85</v>
      </c>
      <c r="AN30" s="161">
        <v>31</v>
      </c>
      <c r="AO30" s="79" t="s">
        <v>85</v>
      </c>
      <c r="AP30" s="161">
        <v>31</v>
      </c>
      <c r="AQ30" s="79" t="s">
        <v>85</v>
      </c>
      <c r="AR30" s="161">
        <v>31</v>
      </c>
      <c r="AS30" s="79" t="s">
        <v>85</v>
      </c>
      <c r="AT30" s="161">
        <v>31</v>
      </c>
      <c r="AU30" s="79" t="s">
        <v>85</v>
      </c>
      <c r="AV30" s="161">
        <v>31</v>
      </c>
      <c r="AW30" s="161">
        <v>653.5</v>
      </c>
      <c r="AX30" s="164">
        <v>62</v>
      </c>
      <c r="AY30" s="164">
        <f>SUM(AW30-AX30)</f>
        <v>591.5</v>
      </c>
      <c r="AZ30" s="165">
        <v>25</v>
      </c>
    </row>
    <row r="31" spans="1:52" ht="27.75" customHeight="1">
      <c r="A31" s="160"/>
      <c r="B31" s="160" t="s">
        <v>549</v>
      </c>
      <c r="C31" s="160" t="s">
        <v>550</v>
      </c>
      <c r="D31" s="160" t="s">
        <v>422</v>
      </c>
      <c r="E31" s="162" t="s">
        <v>85</v>
      </c>
      <c r="F31" s="163">
        <v>31</v>
      </c>
      <c r="G31" s="162" t="s">
        <v>85</v>
      </c>
      <c r="H31" s="163">
        <v>31</v>
      </c>
      <c r="I31" s="79" t="s">
        <v>85</v>
      </c>
      <c r="J31" s="161">
        <v>31</v>
      </c>
      <c r="K31" s="79" t="s">
        <v>85</v>
      </c>
      <c r="L31" s="161">
        <v>31</v>
      </c>
      <c r="M31" s="79" t="s">
        <v>85</v>
      </c>
      <c r="N31" s="161">
        <v>31</v>
      </c>
      <c r="O31" s="79" t="s">
        <v>85</v>
      </c>
      <c r="P31" s="161">
        <v>31</v>
      </c>
      <c r="Q31" s="79" t="s">
        <v>85</v>
      </c>
      <c r="R31" s="161">
        <v>31</v>
      </c>
      <c r="S31" s="79" t="s">
        <v>85</v>
      </c>
      <c r="T31" s="161">
        <v>31</v>
      </c>
      <c r="U31" s="79" t="s">
        <v>85</v>
      </c>
      <c r="V31" s="161">
        <v>31</v>
      </c>
      <c r="W31" s="79">
        <v>9</v>
      </c>
      <c r="X31" s="161">
        <v>4.5</v>
      </c>
      <c r="Y31" s="79" t="s">
        <v>85</v>
      </c>
      <c r="Z31" s="161">
        <v>31</v>
      </c>
      <c r="AA31" s="79" t="s">
        <v>85</v>
      </c>
      <c r="AB31" s="161">
        <v>31</v>
      </c>
      <c r="AC31" s="79" t="s">
        <v>85</v>
      </c>
      <c r="AD31" s="161">
        <v>31</v>
      </c>
      <c r="AE31" s="79" t="s">
        <v>85</v>
      </c>
      <c r="AF31" s="161">
        <v>31</v>
      </c>
      <c r="AG31" s="79" t="s">
        <v>85</v>
      </c>
      <c r="AH31" s="161">
        <v>31</v>
      </c>
      <c r="AI31" s="79" t="s">
        <v>85</v>
      </c>
      <c r="AJ31" s="161">
        <v>31</v>
      </c>
      <c r="AK31" s="79" t="s">
        <v>85</v>
      </c>
      <c r="AL31" s="161">
        <v>31</v>
      </c>
      <c r="AM31" s="79" t="s">
        <v>85</v>
      </c>
      <c r="AN31" s="161">
        <v>31</v>
      </c>
      <c r="AO31" s="79" t="s">
        <v>85</v>
      </c>
      <c r="AP31" s="161">
        <v>31</v>
      </c>
      <c r="AQ31" s="79" t="s">
        <v>85</v>
      </c>
      <c r="AR31" s="161">
        <v>31</v>
      </c>
      <c r="AS31" s="79" t="s">
        <v>85</v>
      </c>
      <c r="AT31" s="161">
        <v>31</v>
      </c>
      <c r="AU31" s="79" t="s">
        <v>85</v>
      </c>
      <c r="AV31" s="161">
        <v>31</v>
      </c>
      <c r="AW31" s="161">
        <v>655.5</v>
      </c>
      <c r="AX31" s="164">
        <v>62</v>
      </c>
      <c r="AY31" s="164">
        <f>SUM(AW31-AX31)</f>
        <v>593.5</v>
      </c>
      <c r="AZ31" s="165">
        <v>26</v>
      </c>
    </row>
    <row r="32" spans="1:52" ht="27.75" customHeight="1">
      <c r="A32" s="160">
        <v>5443</v>
      </c>
      <c r="B32" s="160" t="s">
        <v>819</v>
      </c>
      <c r="C32" s="160" t="s">
        <v>820</v>
      </c>
      <c r="D32" s="160" t="s">
        <v>421</v>
      </c>
      <c r="E32" s="162" t="s">
        <v>85</v>
      </c>
      <c r="F32" s="163">
        <v>31</v>
      </c>
      <c r="G32" s="162" t="s">
        <v>85</v>
      </c>
      <c r="H32" s="163">
        <v>31</v>
      </c>
      <c r="I32" s="79" t="s">
        <v>85</v>
      </c>
      <c r="J32" s="161">
        <v>31</v>
      </c>
      <c r="K32" s="79" t="s">
        <v>85</v>
      </c>
      <c r="L32" s="161">
        <v>31</v>
      </c>
      <c r="M32" s="79" t="s">
        <v>85</v>
      </c>
      <c r="N32" s="161">
        <v>31</v>
      </c>
      <c r="O32" s="79" t="s">
        <v>85</v>
      </c>
      <c r="P32" s="161">
        <v>31</v>
      </c>
      <c r="Q32" s="79" t="s">
        <v>85</v>
      </c>
      <c r="R32" s="161">
        <v>31</v>
      </c>
      <c r="S32" s="79" t="s">
        <v>85</v>
      </c>
      <c r="T32" s="161">
        <v>31</v>
      </c>
      <c r="U32" s="79" t="s">
        <v>85</v>
      </c>
      <c r="V32" s="161">
        <v>31</v>
      </c>
      <c r="W32" s="79">
        <v>12</v>
      </c>
      <c r="X32" s="161">
        <v>6</v>
      </c>
      <c r="Y32" s="79" t="s">
        <v>85</v>
      </c>
      <c r="Z32" s="161">
        <v>31</v>
      </c>
      <c r="AA32" s="79" t="s">
        <v>85</v>
      </c>
      <c r="AB32" s="161">
        <v>31</v>
      </c>
      <c r="AC32" s="79" t="s">
        <v>85</v>
      </c>
      <c r="AD32" s="161">
        <v>31</v>
      </c>
      <c r="AE32" s="79" t="s">
        <v>85</v>
      </c>
      <c r="AF32" s="161">
        <v>31</v>
      </c>
      <c r="AG32" s="79" t="s">
        <v>85</v>
      </c>
      <c r="AH32" s="161">
        <v>31</v>
      </c>
      <c r="AI32" s="79" t="s">
        <v>85</v>
      </c>
      <c r="AJ32" s="161">
        <v>31</v>
      </c>
      <c r="AK32" s="79" t="s">
        <v>85</v>
      </c>
      <c r="AL32" s="161">
        <v>31</v>
      </c>
      <c r="AM32" s="79" t="s">
        <v>85</v>
      </c>
      <c r="AN32" s="161">
        <v>31</v>
      </c>
      <c r="AO32" s="79" t="s">
        <v>85</v>
      </c>
      <c r="AP32" s="161">
        <v>31</v>
      </c>
      <c r="AQ32" s="79" t="s">
        <v>85</v>
      </c>
      <c r="AR32" s="161">
        <v>31</v>
      </c>
      <c r="AS32" s="79" t="s">
        <v>85</v>
      </c>
      <c r="AT32" s="161">
        <v>31</v>
      </c>
      <c r="AU32" s="79" t="s">
        <v>85</v>
      </c>
      <c r="AV32" s="161">
        <v>31</v>
      </c>
      <c r="AW32" s="161">
        <v>657</v>
      </c>
      <c r="AX32" s="164">
        <v>62</v>
      </c>
      <c r="AY32" s="164">
        <f>SUM(AW32-AX32)</f>
        <v>595</v>
      </c>
      <c r="AZ32" s="165">
        <v>27</v>
      </c>
    </row>
    <row r="33" spans="1:52" ht="27.75" customHeight="1">
      <c r="A33" s="160">
        <v>6291</v>
      </c>
      <c r="B33" s="160" t="s">
        <v>653</v>
      </c>
      <c r="C33" s="160" t="s">
        <v>562</v>
      </c>
      <c r="D33" s="160" t="s">
        <v>654</v>
      </c>
      <c r="E33" s="162" t="s">
        <v>85</v>
      </c>
      <c r="F33" s="163">
        <v>31</v>
      </c>
      <c r="G33" s="162" t="s">
        <v>85</v>
      </c>
      <c r="H33" s="163">
        <v>31</v>
      </c>
      <c r="I33" s="79" t="s">
        <v>85</v>
      </c>
      <c r="J33" s="161">
        <v>31</v>
      </c>
      <c r="K33" s="79" t="s">
        <v>85</v>
      </c>
      <c r="L33" s="161">
        <v>31</v>
      </c>
      <c r="M33" s="79" t="s">
        <v>85</v>
      </c>
      <c r="N33" s="161">
        <v>31</v>
      </c>
      <c r="O33" s="79" t="s">
        <v>85</v>
      </c>
      <c r="P33" s="161">
        <v>31</v>
      </c>
      <c r="Q33" s="79" t="s">
        <v>85</v>
      </c>
      <c r="R33" s="161">
        <v>31</v>
      </c>
      <c r="S33" s="79" t="s">
        <v>85</v>
      </c>
      <c r="T33" s="161">
        <v>31</v>
      </c>
      <c r="U33" s="79" t="s">
        <v>85</v>
      </c>
      <c r="V33" s="161">
        <v>31</v>
      </c>
      <c r="W33" s="79" t="s">
        <v>85</v>
      </c>
      <c r="X33" s="161">
        <v>31</v>
      </c>
      <c r="Y33" s="79" t="s">
        <v>85</v>
      </c>
      <c r="Z33" s="161">
        <v>31</v>
      </c>
      <c r="AA33" s="79" t="s">
        <v>85</v>
      </c>
      <c r="AB33" s="161">
        <v>31</v>
      </c>
      <c r="AC33" s="79">
        <v>9</v>
      </c>
      <c r="AD33" s="161">
        <v>9</v>
      </c>
      <c r="AE33" s="79" t="s">
        <v>85</v>
      </c>
      <c r="AF33" s="161">
        <v>31</v>
      </c>
      <c r="AG33" s="79" t="s">
        <v>85</v>
      </c>
      <c r="AH33" s="161">
        <v>31</v>
      </c>
      <c r="AI33" s="79" t="s">
        <v>85</v>
      </c>
      <c r="AJ33" s="161">
        <v>31</v>
      </c>
      <c r="AK33" s="79" t="s">
        <v>85</v>
      </c>
      <c r="AL33" s="161">
        <v>31</v>
      </c>
      <c r="AM33" s="79" t="s">
        <v>85</v>
      </c>
      <c r="AN33" s="161">
        <v>31</v>
      </c>
      <c r="AO33" s="79" t="s">
        <v>85</v>
      </c>
      <c r="AP33" s="161">
        <v>31</v>
      </c>
      <c r="AQ33" s="79" t="s">
        <v>85</v>
      </c>
      <c r="AR33" s="161">
        <v>31</v>
      </c>
      <c r="AS33" s="79" t="s">
        <v>85</v>
      </c>
      <c r="AT33" s="161">
        <v>31</v>
      </c>
      <c r="AU33" s="79" t="s">
        <v>85</v>
      </c>
      <c r="AV33" s="161">
        <v>31</v>
      </c>
      <c r="AW33" s="161">
        <v>660</v>
      </c>
      <c r="AX33" s="164">
        <v>62</v>
      </c>
      <c r="AY33" s="164">
        <f>SUM(AW33-AX33)</f>
        <v>598</v>
      </c>
      <c r="AZ33" s="165">
        <v>28</v>
      </c>
    </row>
    <row r="34" spans="1:52" ht="27.75" customHeight="1">
      <c r="A34" s="160">
        <v>6349</v>
      </c>
      <c r="B34" s="160" t="s">
        <v>658</v>
      </c>
      <c r="C34" s="160" t="s">
        <v>659</v>
      </c>
      <c r="D34" s="160" t="s">
        <v>648</v>
      </c>
      <c r="E34" s="162" t="s">
        <v>85</v>
      </c>
      <c r="F34" s="163">
        <v>31</v>
      </c>
      <c r="G34" s="162" t="s">
        <v>85</v>
      </c>
      <c r="H34" s="163">
        <v>31</v>
      </c>
      <c r="I34" s="79" t="s">
        <v>85</v>
      </c>
      <c r="J34" s="161">
        <v>31</v>
      </c>
      <c r="K34" s="79" t="s">
        <v>85</v>
      </c>
      <c r="L34" s="161">
        <v>31</v>
      </c>
      <c r="M34" s="79" t="s">
        <v>85</v>
      </c>
      <c r="N34" s="161">
        <v>31</v>
      </c>
      <c r="O34" s="79" t="s">
        <v>85</v>
      </c>
      <c r="P34" s="161">
        <v>31</v>
      </c>
      <c r="Q34" s="79" t="s">
        <v>85</v>
      </c>
      <c r="R34" s="161">
        <v>31</v>
      </c>
      <c r="S34" s="79" t="s">
        <v>85</v>
      </c>
      <c r="T34" s="161">
        <v>31</v>
      </c>
      <c r="U34" s="79" t="s">
        <v>85</v>
      </c>
      <c r="V34" s="161">
        <v>31</v>
      </c>
      <c r="W34" s="79" t="s">
        <v>85</v>
      </c>
      <c r="X34" s="161">
        <v>31</v>
      </c>
      <c r="Y34" s="79" t="s">
        <v>85</v>
      </c>
      <c r="Z34" s="161">
        <v>31</v>
      </c>
      <c r="AA34" s="79" t="s">
        <v>85</v>
      </c>
      <c r="AB34" s="161">
        <v>31</v>
      </c>
      <c r="AC34" s="79">
        <v>13</v>
      </c>
      <c r="AD34" s="161">
        <v>13</v>
      </c>
      <c r="AE34" s="79" t="s">
        <v>85</v>
      </c>
      <c r="AF34" s="161">
        <v>31</v>
      </c>
      <c r="AG34" s="79" t="s">
        <v>85</v>
      </c>
      <c r="AH34" s="161">
        <v>31</v>
      </c>
      <c r="AI34" s="79" t="s">
        <v>85</v>
      </c>
      <c r="AJ34" s="161">
        <v>31</v>
      </c>
      <c r="AK34" s="79" t="s">
        <v>85</v>
      </c>
      <c r="AL34" s="161">
        <v>31</v>
      </c>
      <c r="AM34" s="79" t="s">
        <v>85</v>
      </c>
      <c r="AN34" s="161">
        <v>31</v>
      </c>
      <c r="AO34" s="79" t="s">
        <v>85</v>
      </c>
      <c r="AP34" s="161">
        <v>31</v>
      </c>
      <c r="AQ34" s="79" t="s">
        <v>85</v>
      </c>
      <c r="AR34" s="161">
        <v>31</v>
      </c>
      <c r="AS34" s="79" t="s">
        <v>85</v>
      </c>
      <c r="AT34" s="161">
        <v>31</v>
      </c>
      <c r="AU34" s="79" t="s">
        <v>85</v>
      </c>
      <c r="AV34" s="161">
        <v>31</v>
      </c>
      <c r="AW34" s="161">
        <v>664</v>
      </c>
      <c r="AX34" s="164">
        <v>62</v>
      </c>
      <c r="AY34" s="164">
        <f>SUM(AW34-AX34)</f>
        <v>602</v>
      </c>
      <c r="AZ34" s="165">
        <v>29</v>
      </c>
    </row>
    <row r="35" spans="1:52" ht="27.75" customHeight="1">
      <c r="A35" s="160"/>
      <c r="B35" s="160" t="s">
        <v>842</v>
      </c>
      <c r="C35" s="160" t="s">
        <v>843</v>
      </c>
      <c r="D35" s="160" t="s">
        <v>840</v>
      </c>
      <c r="E35" s="162" t="s">
        <v>85</v>
      </c>
      <c r="F35" s="163">
        <v>31</v>
      </c>
      <c r="G35" s="162" t="s">
        <v>85</v>
      </c>
      <c r="H35" s="163">
        <v>31</v>
      </c>
      <c r="I35" s="79" t="s">
        <v>85</v>
      </c>
      <c r="J35" s="161">
        <v>31</v>
      </c>
      <c r="K35" s="79" t="s">
        <v>85</v>
      </c>
      <c r="L35" s="161">
        <v>31</v>
      </c>
      <c r="M35" s="79" t="s">
        <v>85</v>
      </c>
      <c r="N35" s="161">
        <v>31</v>
      </c>
      <c r="O35" s="79" t="s">
        <v>85</v>
      </c>
      <c r="P35" s="161">
        <v>31</v>
      </c>
      <c r="Q35" s="79" t="s">
        <v>85</v>
      </c>
      <c r="R35" s="161">
        <v>31</v>
      </c>
      <c r="S35" s="79" t="s">
        <v>85</v>
      </c>
      <c r="T35" s="161">
        <v>31</v>
      </c>
      <c r="U35" s="79" t="s">
        <v>85</v>
      </c>
      <c r="V35" s="161">
        <v>31</v>
      </c>
      <c r="W35" s="79" t="s">
        <v>85</v>
      </c>
      <c r="X35" s="161">
        <v>31</v>
      </c>
      <c r="Y35" s="79" t="s">
        <v>85</v>
      </c>
      <c r="Z35" s="161">
        <v>31</v>
      </c>
      <c r="AA35" s="79" t="s">
        <v>85</v>
      </c>
      <c r="AB35" s="161">
        <v>31</v>
      </c>
      <c r="AC35" s="79" t="s">
        <v>85</v>
      </c>
      <c r="AD35" s="161">
        <v>31</v>
      </c>
      <c r="AE35" s="79" t="s">
        <v>85</v>
      </c>
      <c r="AF35" s="161">
        <v>31</v>
      </c>
      <c r="AG35" s="79" t="s">
        <v>85</v>
      </c>
      <c r="AH35" s="161">
        <v>31</v>
      </c>
      <c r="AI35" s="79" t="s">
        <v>85</v>
      </c>
      <c r="AJ35" s="161">
        <v>31</v>
      </c>
      <c r="AK35" s="79" t="s">
        <v>85</v>
      </c>
      <c r="AL35" s="161">
        <v>31</v>
      </c>
      <c r="AM35" s="79" t="s">
        <v>85</v>
      </c>
      <c r="AN35" s="161">
        <v>31</v>
      </c>
      <c r="AO35" s="79" t="s">
        <v>85</v>
      </c>
      <c r="AP35" s="161">
        <v>31</v>
      </c>
      <c r="AQ35" s="79" t="s">
        <v>85</v>
      </c>
      <c r="AR35" s="161">
        <v>31</v>
      </c>
      <c r="AS35" s="79" t="s">
        <v>85</v>
      </c>
      <c r="AT35" s="161">
        <v>31</v>
      </c>
      <c r="AU35" s="79" t="s">
        <v>101</v>
      </c>
      <c r="AV35" s="161">
        <v>16</v>
      </c>
      <c r="AW35" s="161">
        <v>667</v>
      </c>
      <c r="AX35" s="164">
        <v>62</v>
      </c>
      <c r="AY35" s="164">
        <f>SUM(AW35-AX35)</f>
        <v>605</v>
      </c>
      <c r="AZ35" s="165">
        <v>30</v>
      </c>
    </row>
    <row r="36" spans="50:51" ht="27.75" customHeight="1">
      <c r="AX36" s="166"/>
      <c r="AY36" s="166"/>
    </row>
    <row r="37" spans="50:51" ht="27.75" customHeight="1">
      <c r="AX37" s="166"/>
      <c r="AY37" s="166"/>
    </row>
    <row r="38" spans="50:51" ht="27.75" customHeight="1">
      <c r="AX38" s="166"/>
      <c r="AY38" s="166"/>
    </row>
    <row r="39" spans="50:51" ht="27.75" customHeight="1">
      <c r="AX39" s="166"/>
      <c r="AY39" s="166"/>
    </row>
    <row r="40" spans="50:51" ht="27.75" customHeight="1">
      <c r="AX40" s="166"/>
      <c r="AY40" s="166"/>
    </row>
    <row r="41" spans="50:51" ht="27.75" customHeight="1">
      <c r="AX41" s="166"/>
      <c r="AY41" s="166"/>
    </row>
    <row r="42" spans="50:51" ht="27.75" customHeight="1">
      <c r="AX42" s="166"/>
      <c r="AY42" s="166"/>
    </row>
    <row r="43" ht="27.75" customHeight="1">
      <c r="AC43" s="144"/>
    </row>
    <row r="44" ht="27.75" customHeight="1">
      <c r="AC44" s="144"/>
    </row>
    <row r="45" ht="27.75" customHeight="1">
      <c r="AC45" s="144"/>
    </row>
    <row r="46" ht="27.75" customHeight="1">
      <c r="AC46" s="144"/>
    </row>
    <row r="47" ht="27.75" customHeight="1">
      <c r="AC47" s="144"/>
    </row>
    <row r="48" ht="27.75" customHeight="1">
      <c r="AC48" s="144"/>
    </row>
    <row r="49" ht="27.75" customHeight="1">
      <c r="AC49" s="144"/>
    </row>
    <row r="50" ht="27.75" customHeight="1">
      <c r="AC50" s="144"/>
    </row>
    <row r="51" spans="29:51" ht="27.75" customHeight="1">
      <c r="AC51" s="144"/>
      <c r="AX51" s="166"/>
      <c r="AY51" s="166"/>
    </row>
    <row r="52" spans="29:51" ht="27.75" customHeight="1">
      <c r="AC52" s="144"/>
      <c r="AX52" s="166"/>
      <c r="AY52" s="166"/>
    </row>
    <row r="53" spans="29:51" ht="27.75" customHeight="1">
      <c r="AC53" s="144"/>
      <c r="AX53" s="166"/>
      <c r="AY53" s="166"/>
    </row>
    <row r="54" spans="29:51" ht="27.75" customHeight="1">
      <c r="AC54" s="144"/>
      <c r="AX54" s="166"/>
      <c r="AY54" s="166"/>
    </row>
    <row r="55" spans="29:51" ht="27.75" customHeight="1">
      <c r="AC55" s="144"/>
      <c r="AX55" s="166"/>
      <c r="AY55" s="166"/>
    </row>
    <row r="56" spans="29:51" ht="27.75" customHeight="1">
      <c r="AC56" s="144"/>
      <c r="AX56" s="166"/>
      <c r="AY56" s="166"/>
    </row>
    <row r="57" spans="29:51" ht="27.75" customHeight="1">
      <c r="AC57" s="144"/>
      <c r="AX57" s="166"/>
      <c r="AY57" s="166"/>
    </row>
    <row r="58" spans="29:51" ht="27.75" customHeight="1">
      <c r="AC58" s="144"/>
      <c r="AX58" s="166"/>
      <c r="AY58" s="166"/>
    </row>
    <row r="59" spans="29:51" ht="27.75" customHeight="1">
      <c r="AC59" s="144"/>
      <c r="AX59" s="166"/>
      <c r="AY59" s="166"/>
    </row>
    <row r="60" spans="29:51" ht="27.75" customHeight="1">
      <c r="AC60" s="144"/>
      <c r="AX60" s="166"/>
      <c r="AY60" s="166"/>
    </row>
    <row r="61" spans="29:51" ht="27.75" customHeight="1">
      <c r="AC61" s="144"/>
      <c r="AX61" s="166"/>
      <c r="AY61" s="166"/>
    </row>
    <row r="62" spans="29:51" ht="27.75" customHeight="1">
      <c r="AC62" s="144"/>
      <c r="AX62" s="166"/>
      <c r="AY62" s="166"/>
    </row>
    <row r="63" spans="29:51" ht="27.75" customHeight="1">
      <c r="AC63" s="144"/>
      <c r="AX63" s="166"/>
      <c r="AY63" s="166"/>
    </row>
    <row r="64" spans="29:51" ht="27.75" customHeight="1">
      <c r="AC64" s="144"/>
      <c r="AX64" s="166"/>
      <c r="AY64" s="166"/>
    </row>
    <row r="65" spans="29:51" ht="27.75" customHeight="1">
      <c r="AC65" s="144"/>
      <c r="AX65" s="166"/>
      <c r="AY65" s="166"/>
    </row>
    <row r="66" spans="29:51" ht="27.75" customHeight="1">
      <c r="AC66" s="144"/>
      <c r="AX66" s="166"/>
      <c r="AY66" s="166"/>
    </row>
    <row r="67" spans="29:51" ht="27.75" customHeight="1">
      <c r="AC67" s="144"/>
      <c r="AX67" s="166"/>
      <c r="AY67" s="166"/>
    </row>
    <row r="68" spans="29:51" ht="27.75" customHeight="1">
      <c r="AC68" s="144"/>
      <c r="AX68" s="166"/>
      <c r="AY68" s="166"/>
    </row>
    <row r="69" spans="29:51" ht="27.75" customHeight="1">
      <c r="AC69" s="144"/>
      <c r="AX69" s="166"/>
      <c r="AY69" s="166"/>
    </row>
    <row r="70" spans="29:51" ht="27.75" customHeight="1">
      <c r="AC70" s="144"/>
      <c r="AX70" s="166"/>
      <c r="AY70" s="166"/>
    </row>
    <row r="71" spans="29:51" ht="27.75" customHeight="1">
      <c r="AC71" s="144"/>
      <c r="AX71" s="166"/>
      <c r="AY71" s="166"/>
    </row>
    <row r="72" spans="29:51" ht="27.75" customHeight="1">
      <c r="AC72" s="144"/>
      <c r="AX72" s="166"/>
      <c r="AY72" s="166"/>
    </row>
  </sheetData>
  <mergeCells count="39">
    <mergeCell ref="AY3:AZ4"/>
    <mergeCell ref="S3:V3"/>
    <mergeCell ref="S4:T4"/>
    <mergeCell ref="U4:V4"/>
    <mergeCell ref="O3:R3"/>
    <mergeCell ref="O4:P4"/>
    <mergeCell ref="Q4:R4"/>
    <mergeCell ref="A3:A5"/>
    <mergeCell ref="B3:B5"/>
    <mergeCell ref="C3:C5"/>
    <mergeCell ref="D3:D5"/>
    <mergeCell ref="E4:F4"/>
    <mergeCell ref="I4:J4"/>
    <mergeCell ref="I3:J3"/>
    <mergeCell ref="K4:L4"/>
    <mergeCell ref="G4:H4"/>
    <mergeCell ref="E3:H3"/>
    <mergeCell ref="K3:N3"/>
    <mergeCell ref="M4:N4"/>
    <mergeCell ref="W4:X4"/>
    <mergeCell ref="W3:X3"/>
    <mergeCell ref="Y4:Z4"/>
    <mergeCell ref="AA4:AB4"/>
    <mergeCell ref="Y3:AB3"/>
    <mergeCell ref="AC4:AD4"/>
    <mergeCell ref="AC3:AD3"/>
    <mergeCell ref="AE4:AF4"/>
    <mergeCell ref="AG4:AH4"/>
    <mergeCell ref="AE3:AH3"/>
    <mergeCell ref="AI4:AJ4"/>
    <mergeCell ref="AK4:AL4"/>
    <mergeCell ref="AU4:AV4"/>
    <mergeCell ref="AI3:AP3"/>
    <mergeCell ref="AM4:AN4"/>
    <mergeCell ref="AO4:AP4"/>
    <mergeCell ref="AQ3:AT3"/>
    <mergeCell ref="AQ4:AR4"/>
    <mergeCell ref="AS4:AT4"/>
    <mergeCell ref="AU3:AV3"/>
  </mergeCells>
  <printOptions/>
  <pageMargins left="0" right="0" top="0.5905511811023623" bottom="0.984251968503937" header="0.5118110236220472" footer="0.5118110236220472"/>
  <pageSetup horizontalDpi="400" verticalDpi="4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8"/>
  <sheetViews>
    <sheetView zoomScale="75" zoomScaleNormal="75" workbookViewId="0" topLeftCell="A1">
      <selection activeCell="W44" sqref="W44"/>
    </sheetView>
  </sheetViews>
  <sheetFormatPr defaultColWidth="9.00390625" defaultRowHeight="15" customHeight="1"/>
  <cols>
    <col min="1" max="1" width="6.00390625" style="101" bestFit="1" customWidth="1"/>
    <col min="2" max="2" width="12.50390625" style="101" customWidth="1"/>
    <col min="3" max="3" width="10.625" style="101" bestFit="1" customWidth="1"/>
    <col min="4" max="4" width="10.25390625" style="101" customWidth="1"/>
    <col min="5" max="5" width="7.00390625" style="101" bestFit="1" customWidth="1"/>
    <col min="6" max="14" width="4.00390625" style="101" customWidth="1"/>
    <col min="15" max="15" width="8.00390625" style="101" bestFit="1" customWidth="1"/>
    <col min="16" max="16" width="7.625" style="101" bestFit="1" customWidth="1"/>
    <col min="17" max="18" width="10.00390625" style="101" bestFit="1" customWidth="1"/>
    <col min="19" max="20" width="9.625" style="101" bestFit="1" customWidth="1"/>
    <col min="21" max="21" width="4.625" style="101" customWidth="1"/>
    <col min="22" max="16384" width="9.00390625" style="101" customWidth="1"/>
  </cols>
  <sheetData>
    <row r="1" spans="1:21" ht="15" customHeight="1">
      <c r="A1" s="100" t="s">
        <v>625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2" spans="1:21" ht="15" customHeight="1">
      <c r="A2" s="102" t="s">
        <v>660</v>
      </c>
      <c r="B2" s="28"/>
      <c r="C2" s="28"/>
      <c r="D2" s="28"/>
      <c r="E2" s="124"/>
      <c r="F2" s="28"/>
      <c r="G2" s="28"/>
      <c r="H2" s="28"/>
      <c r="I2" s="28"/>
      <c r="J2" s="28"/>
      <c r="K2" s="28"/>
      <c r="L2" s="28"/>
      <c r="M2" s="28"/>
      <c r="N2" s="28"/>
      <c r="O2" s="29"/>
      <c r="P2" s="29"/>
      <c r="Q2" s="29"/>
      <c r="R2" s="29"/>
      <c r="S2" s="29"/>
      <c r="T2" s="30"/>
      <c r="U2" s="31" t="s">
        <v>627</v>
      </c>
    </row>
    <row r="3" spans="1:21" ht="15" customHeight="1">
      <c r="A3" s="125" t="s">
        <v>137</v>
      </c>
      <c r="B3" s="2" t="s">
        <v>138</v>
      </c>
      <c r="C3" s="2" t="s">
        <v>139</v>
      </c>
      <c r="D3" s="2" t="s">
        <v>140</v>
      </c>
      <c r="E3" s="126" t="s">
        <v>141</v>
      </c>
      <c r="F3" s="55" t="s">
        <v>142</v>
      </c>
      <c r="G3" s="55" t="s">
        <v>143</v>
      </c>
      <c r="H3" s="55" t="s">
        <v>144</v>
      </c>
      <c r="I3" s="55" t="s">
        <v>145</v>
      </c>
      <c r="J3" s="55" t="s">
        <v>146</v>
      </c>
      <c r="K3" s="55" t="s">
        <v>147</v>
      </c>
      <c r="L3" s="55" t="s">
        <v>148</v>
      </c>
      <c r="M3" s="55" t="s">
        <v>149</v>
      </c>
      <c r="N3" s="55" t="s">
        <v>115</v>
      </c>
      <c r="O3" s="5" t="s">
        <v>116</v>
      </c>
      <c r="P3" s="5" t="s">
        <v>117</v>
      </c>
      <c r="Q3" s="5" t="s">
        <v>118</v>
      </c>
      <c r="R3" s="5" t="s">
        <v>119</v>
      </c>
      <c r="S3" s="5" t="s">
        <v>120</v>
      </c>
      <c r="T3" s="5" t="s">
        <v>121</v>
      </c>
      <c r="U3" s="5" t="s">
        <v>122</v>
      </c>
    </row>
    <row r="4" spans="1:21" ht="15" customHeight="1">
      <c r="A4" s="6">
        <v>5005</v>
      </c>
      <c r="B4" s="7" t="s">
        <v>628</v>
      </c>
      <c r="C4" s="8" t="s">
        <v>629</v>
      </c>
      <c r="D4" s="9" t="s">
        <v>630</v>
      </c>
      <c r="E4" s="127">
        <v>26.5</v>
      </c>
      <c r="F4" s="66"/>
      <c r="G4" s="66"/>
      <c r="H4" s="66"/>
      <c r="I4" s="66"/>
      <c r="J4" s="66">
        <v>1</v>
      </c>
      <c r="K4" s="66">
        <v>1</v>
      </c>
      <c r="L4" s="66"/>
      <c r="M4" s="66"/>
      <c r="N4" s="66">
        <v>12</v>
      </c>
      <c r="O4" s="12">
        <f aca="true" t="shared" si="0" ref="O4:O18">(1-((N4*0.003)+(M4*0.13)+(L4*0.05)+(K4*0.03)+(J4*0.09)+(I4*0.03)+(H4*0.02)+(G4*0.14)+(F4*0.03)))*E4</f>
        <v>22.366</v>
      </c>
      <c r="P4" s="11">
        <f aca="true" t="shared" si="1" ref="P4:P18">ROUND((SQRT(O4)+2.6)/10,4)</f>
        <v>0.7329</v>
      </c>
      <c r="Q4" s="13">
        <v>0.625</v>
      </c>
      <c r="R4" s="13">
        <v>0.6836111111111111</v>
      </c>
      <c r="S4" s="13">
        <f aca="true" t="shared" si="2" ref="S4:S18">R4-Q4</f>
        <v>0.05861111111111106</v>
      </c>
      <c r="T4" s="13">
        <f aca="true" t="shared" si="3" ref="T4:T18">S4*P4</f>
        <v>0.0429560833333333</v>
      </c>
      <c r="U4" s="11">
        <v>1</v>
      </c>
    </row>
    <row r="5" spans="1:21" ht="15" customHeight="1">
      <c r="A5" s="6"/>
      <c r="B5" s="7" t="s">
        <v>631</v>
      </c>
      <c r="C5" s="8" t="s">
        <v>632</v>
      </c>
      <c r="D5" s="9" t="s">
        <v>124</v>
      </c>
      <c r="E5" s="127">
        <v>27</v>
      </c>
      <c r="F5" s="66"/>
      <c r="G5" s="66"/>
      <c r="H5" s="66"/>
      <c r="I5" s="66"/>
      <c r="J5" s="66">
        <v>1</v>
      </c>
      <c r="K5" s="66"/>
      <c r="L5" s="66"/>
      <c r="M5" s="66"/>
      <c r="N5" s="66">
        <v>12</v>
      </c>
      <c r="O5" s="12">
        <f t="shared" si="0"/>
        <v>23.598</v>
      </c>
      <c r="P5" s="11">
        <f t="shared" si="1"/>
        <v>0.7458</v>
      </c>
      <c r="Q5" s="13">
        <v>0.625</v>
      </c>
      <c r="R5" s="13">
        <v>0.6828356481481482</v>
      </c>
      <c r="S5" s="13">
        <f t="shared" si="2"/>
        <v>0.05783564814814823</v>
      </c>
      <c r="T5" s="13">
        <f t="shared" si="3"/>
        <v>0.043133826388888956</v>
      </c>
      <c r="U5" s="11">
        <v>2</v>
      </c>
    </row>
    <row r="6" spans="1:21" ht="15" customHeight="1">
      <c r="A6" s="6">
        <v>3989</v>
      </c>
      <c r="B6" s="7" t="s">
        <v>203</v>
      </c>
      <c r="C6" s="8" t="s">
        <v>204</v>
      </c>
      <c r="D6" s="9" t="s">
        <v>205</v>
      </c>
      <c r="E6" s="127">
        <v>34</v>
      </c>
      <c r="F6" s="66">
        <v>1</v>
      </c>
      <c r="G6" s="66"/>
      <c r="H6" s="66"/>
      <c r="I6" s="66">
        <v>1</v>
      </c>
      <c r="J6" s="66">
        <v>1</v>
      </c>
      <c r="K6" s="66"/>
      <c r="L6" s="66"/>
      <c r="M6" s="66"/>
      <c r="N6" s="66">
        <v>11</v>
      </c>
      <c r="O6" s="12">
        <f t="shared" si="0"/>
        <v>27.778</v>
      </c>
      <c r="P6" s="11">
        <f t="shared" si="1"/>
        <v>0.787</v>
      </c>
      <c r="Q6" s="13">
        <v>0.625</v>
      </c>
      <c r="R6" s="13">
        <v>0.6807986111111112</v>
      </c>
      <c r="S6" s="13">
        <f t="shared" si="2"/>
        <v>0.055798611111111174</v>
      </c>
      <c r="T6" s="13">
        <f t="shared" si="3"/>
        <v>0.04391350694444449</v>
      </c>
      <c r="U6" s="11">
        <v>3</v>
      </c>
    </row>
    <row r="7" spans="1:21" ht="15" customHeight="1">
      <c r="A7" s="6">
        <v>6171</v>
      </c>
      <c r="B7" s="7" t="s">
        <v>206</v>
      </c>
      <c r="C7" s="8" t="s">
        <v>207</v>
      </c>
      <c r="D7" s="9" t="s">
        <v>129</v>
      </c>
      <c r="E7" s="127">
        <v>27.75</v>
      </c>
      <c r="F7" s="66"/>
      <c r="G7" s="66"/>
      <c r="H7" s="66"/>
      <c r="I7" s="66"/>
      <c r="J7" s="66">
        <v>1</v>
      </c>
      <c r="K7" s="66"/>
      <c r="L7" s="66"/>
      <c r="M7" s="66"/>
      <c r="N7" s="66">
        <v>7</v>
      </c>
      <c r="O7" s="12">
        <f t="shared" si="0"/>
        <v>24.66975</v>
      </c>
      <c r="P7" s="11">
        <f t="shared" si="1"/>
        <v>0.7567</v>
      </c>
      <c r="Q7" s="13">
        <v>0.625</v>
      </c>
      <c r="R7" s="13">
        <v>0.6837268518518518</v>
      </c>
      <c r="S7" s="13">
        <f t="shared" si="2"/>
        <v>0.05872685185185178</v>
      </c>
      <c r="T7" s="13">
        <f t="shared" si="3"/>
        <v>0.04443860879629624</v>
      </c>
      <c r="U7" s="11">
        <v>4</v>
      </c>
    </row>
    <row r="8" spans="1:21" ht="15" customHeight="1">
      <c r="A8" s="6">
        <v>5791</v>
      </c>
      <c r="B8" s="7" t="s">
        <v>130</v>
      </c>
      <c r="C8" s="8" t="s">
        <v>131</v>
      </c>
      <c r="D8" s="9" t="s">
        <v>132</v>
      </c>
      <c r="E8" s="127">
        <v>28.75</v>
      </c>
      <c r="F8" s="66">
        <v>1</v>
      </c>
      <c r="G8" s="66"/>
      <c r="H8" s="66"/>
      <c r="I8" s="66"/>
      <c r="J8" s="66"/>
      <c r="K8" s="66"/>
      <c r="L8" s="66"/>
      <c r="M8" s="66"/>
      <c r="N8" s="66">
        <v>6</v>
      </c>
      <c r="O8" s="12">
        <f t="shared" si="0"/>
        <v>27.369999999999997</v>
      </c>
      <c r="P8" s="11">
        <f t="shared" si="1"/>
        <v>0.7832</v>
      </c>
      <c r="Q8" s="13">
        <v>0.625</v>
      </c>
      <c r="R8" s="13">
        <v>0.6819791666666667</v>
      </c>
      <c r="S8" s="13">
        <f t="shared" si="2"/>
        <v>0.05697916666666669</v>
      </c>
      <c r="T8" s="13">
        <f t="shared" si="3"/>
        <v>0.04462608333333335</v>
      </c>
      <c r="U8" s="11">
        <v>5</v>
      </c>
    </row>
    <row r="9" spans="1:21" ht="15" customHeight="1">
      <c r="A9" s="6">
        <v>5888</v>
      </c>
      <c r="B9" s="7" t="s">
        <v>494</v>
      </c>
      <c r="C9" s="8" t="s">
        <v>495</v>
      </c>
      <c r="D9" s="9" t="s">
        <v>123</v>
      </c>
      <c r="E9" s="127">
        <v>21</v>
      </c>
      <c r="F9" s="66">
        <v>1</v>
      </c>
      <c r="G9" s="66"/>
      <c r="H9" s="66"/>
      <c r="I9" s="66">
        <v>1</v>
      </c>
      <c r="J9" s="66">
        <v>1</v>
      </c>
      <c r="K9" s="66"/>
      <c r="L9" s="66"/>
      <c r="M9" s="66"/>
      <c r="N9" s="66">
        <v>9</v>
      </c>
      <c r="O9" s="12">
        <f t="shared" si="0"/>
        <v>17.282999999999998</v>
      </c>
      <c r="P9" s="11">
        <f t="shared" si="1"/>
        <v>0.6757</v>
      </c>
      <c r="Q9" s="13">
        <v>0.625</v>
      </c>
      <c r="R9" s="13">
        <v>0.6914351851851852</v>
      </c>
      <c r="S9" s="13">
        <f t="shared" si="2"/>
        <v>0.06643518518518521</v>
      </c>
      <c r="T9" s="13">
        <f t="shared" si="3"/>
        <v>0.044890254629629645</v>
      </c>
      <c r="U9" s="11">
        <v>6</v>
      </c>
    </row>
    <row r="10" spans="1:21" ht="15" customHeight="1">
      <c r="A10" s="6">
        <v>6114</v>
      </c>
      <c r="B10" s="7" t="s">
        <v>633</v>
      </c>
      <c r="C10" s="8" t="s">
        <v>634</v>
      </c>
      <c r="D10" s="9" t="s">
        <v>231</v>
      </c>
      <c r="E10" s="127">
        <v>16.25</v>
      </c>
      <c r="F10" s="66">
        <v>1</v>
      </c>
      <c r="G10" s="66"/>
      <c r="H10" s="66"/>
      <c r="I10" s="66">
        <v>1</v>
      </c>
      <c r="J10" s="66">
        <v>1</v>
      </c>
      <c r="K10" s="66"/>
      <c r="L10" s="66"/>
      <c r="M10" s="66"/>
      <c r="N10" s="66">
        <v>26</v>
      </c>
      <c r="O10" s="12">
        <f t="shared" si="0"/>
        <v>12.545</v>
      </c>
      <c r="P10" s="11">
        <f t="shared" si="1"/>
        <v>0.6142</v>
      </c>
      <c r="Q10" s="13">
        <v>0.625</v>
      </c>
      <c r="R10" s="13">
        <v>0.6986805555555556</v>
      </c>
      <c r="S10" s="13">
        <f t="shared" si="2"/>
        <v>0.07368055555555564</v>
      </c>
      <c r="T10" s="13">
        <f t="shared" si="3"/>
        <v>0.04525459722222227</v>
      </c>
      <c r="U10" s="11">
        <v>7</v>
      </c>
    </row>
    <row r="11" spans="1:21" ht="15" customHeight="1">
      <c r="A11" s="6">
        <v>5861</v>
      </c>
      <c r="B11" s="7" t="s">
        <v>635</v>
      </c>
      <c r="C11" s="8" t="s">
        <v>636</v>
      </c>
      <c r="D11" s="9" t="s">
        <v>637</v>
      </c>
      <c r="E11" s="127">
        <v>28.75</v>
      </c>
      <c r="F11" s="66">
        <v>1</v>
      </c>
      <c r="G11" s="66"/>
      <c r="H11" s="66"/>
      <c r="I11" s="66">
        <v>1</v>
      </c>
      <c r="J11" s="66"/>
      <c r="K11" s="66"/>
      <c r="L11" s="66"/>
      <c r="M11" s="66"/>
      <c r="N11" s="66">
        <v>6</v>
      </c>
      <c r="O11" s="12">
        <f t="shared" si="0"/>
        <v>26.5075</v>
      </c>
      <c r="P11" s="11">
        <f t="shared" si="1"/>
        <v>0.7749</v>
      </c>
      <c r="Q11" s="13">
        <v>0.625</v>
      </c>
      <c r="R11" s="13">
        <v>0.683587962962963</v>
      </c>
      <c r="S11" s="13">
        <f t="shared" si="2"/>
        <v>0.05858796296296298</v>
      </c>
      <c r="T11" s="13">
        <f t="shared" si="3"/>
        <v>0.04539981250000002</v>
      </c>
      <c r="U11" s="11">
        <v>8</v>
      </c>
    </row>
    <row r="12" spans="1:21" ht="15" customHeight="1">
      <c r="A12" s="6">
        <v>6291</v>
      </c>
      <c r="B12" s="7" t="s">
        <v>638</v>
      </c>
      <c r="C12" s="8" t="s">
        <v>639</v>
      </c>
      <c r="D12" s="9" t="s">
        <v>640</v>
      </c>
      <c r="E12" s="127">
        <v>32.75</v>
      </c>
      <c r="F12" s="66"/>
      <c r="G12" s="66"/>
      <c r="H12" s="66"/>
      <c r="I12" s="66"/>
      <c r="J12" s="66"/>
      <c r="K12" s="66"/>
      <c r="L12" s="66"/>
      <c r="M12" s="66"/>
      <c r="N12" s="66"/>
      <c r="O12" s="12">
        <f t="shared" si="0"/>
        <v>32.75</v>
      </c>
      <c r="P12" s="11">
        <f t="shared" si="1"/>
        <v>0.8323</v>
      </c>
      <c r="Q12" s="13">
        <v>0.625</v>
      </c>
      <c r="R12" s="13">
        <v>0.6801736111111111</v>
      </c>
      <c r="S12" s="13">
        <f t="shared" si="2"/>
        <v>0.055173611111111076</v>
      </c>
      <c r="T12" s="13">
        <f t="shared" si="3"/>
        <v>0.04592099652777775</v>
      </c>
      <c r="U12" s="11">
        <v>9</v>
      </c>
    </row>
    <row r="13" spans="1:21" ht="15" customHeight="1">
      <c r="A13" s="6">
        <v>2323</v>
      </c>
      <c r="B13" s="7" t="s">
        <v>641</v>
      </c>
      <c r="C13" s="8" t="s">
        <v>642</v>
      </c>
      <c r="D13" s="9" t="s">
        <v>643</v>
      </c>
      <c r="E13" s="127">
        <v>28.5</v>
      </c>
      <c r="F13" s="66"/>
      <c r="G13" s="66"/>
      <c r="H13" s="66"/>
      <c r="I13" s="66"/>
      <c r="J13" s="66"/>
      <c r="K13" s="66"/>
      <c r="L13" s="66"/>
      <c r="M13" s="66"/>
      <c r="N13" s="66">
        <v>10</v>
      </c>
      <c r="O13" s="12">
        <f t="shared" si="0"/>
        <v>27.645</v>
      </c>
      <c r="P13" s="11">
        <f t="shared" si="1"/>
        <v>0.7858</v>
      </c>
      <c r="Q13" s="13">
        <v>0.625</v>
      </c>
      <c r="R13" s="13">
        <v>0.6845601851851852</v>
      </c>
      <c r="S13" s="13">
        <f t="shared" si="2"/>
        <v>0.059560185185185244</v>
      </c>
      <c r="T13" s="13">
        <f t="shared" si="3"/>
        <v>0.046802393518518566</v>
      </c>
      <c r="U13" s="11">
        <v>10</v>
      </c>
    </row>
    <row r="14" spans="1:21" ht="15" customHeight="1">
      <c r="A14" s="6"/>
      <c r="B14" s="7" t="s">
        <v>257</v>
      </c>
      <c r="C14" s="8" t="s">
        <v>258</v>
      </c>
      <c r="D14" s="9" t="s">
        <v>259</v>
      </c>
      <c r="E14" s="127">
        <v>21.25</v>
      </c>
      <c r="F14" s="66"/>
      <c r="G14" s="66"/>
      <c r="H14" s="66"/>
      <c r="I14" s="66">
        <v>1</v>
      </c>
      <c r="J14" s="66">
        <v>1</v>
      </c>
      <c r="K14" s="66"/>
      <c r="L14" s="66"/>
      <c r="M14" s="66"/>
      <c r="N14" s="66">
        <v>15</v>
      </c>
      <c r="O14" s="12">
        <f t="shared" si="0"/>
        <v>17.74375</v>
      </c>
      <c r="P14" s="11">
        <f t="shared" si="1"/>
        <v>0.6812</v>
      </c>
      <c r="Q14" s="13">
        <v>0.625</v>
      </c>
      <c r="R14" s="13">
        <v>0.6937731481481482</v>
      </c>
      <c r="S14" s="13">
        <f t="shared" si="2"/>
        <v>0.06877314814814817</v>
      </c>
      <c r="T14" s="13">
        <f t="shared" si="3"/>
        <v>0.04684826851851853</v>
      </c>
      <c r="U14" s="11">
        <v>11</v>
      </c>
    </row>
    <row r="15" spans="1:21" ht="15" customHeight="1">
      <c r="A15" s="6">
        <v>2744</v>
      </c>
      <c r="B15" s="7" t="s">
        <v>644</v>
      </c>
      <c r="C15" s="8" t="s">
        <v>645</v>
      </c>
      <c r="D15" s="9" t="s">
        <v>136</v>
      </c>
      <c r="E15" s="127">
        <v>18</v>
      </c>
      <c r="F15" s="66"/>
      <c r="G15" s="66"/>
      <c r="H15" s="66"/>
      <c r="I15" s="66"/>
      <c r="J15" s="66"/>
      <c r="K15" s="66"/>
      <c r="L15" s="66"/>
      <c r="M15" s="66"/>
      <c r="N15" s="66">
        <v>25</v>
      </c>
      <c r="O15" s="12">
        <f t="shared" si="0"/>
        <v>16.650000000000002</v>
      </c>
      <c r="P15" s="11">
        <f t="shared" si="1"/>
        <v>0.668</v>
      </c>
      <c r="Q15" s="13">
        <v>0.625</v>
      </c>
      <c r="R15" s="13">
        <v>0.6958564814814815</v>
      </c>
      <c r="S15" s="13">
        <f t="shared" si="2"/>
        <v>0.07085648148148149</v>
      </c>
      <c r="T15" s="13">
        <f t="shared" si="3"/>
        <v>0.04733212962962964</v>
      </c>
      <c r="U15" s="11">
        <v>12</v>
      </c>
    </row>
    <row r="16" spans="1:21" ht="15" customHeight="1">
      <c r="A16" s="6">
        <v>6349</v>
      </c>
      <c r="B16" s="7" t="s">
        <v>646</v>
      </c>
      <c r="C16" s="8" t="s">
        <v>647</v>
      </c>
      <c r="D16" s="9" t="s">
        <v>648</v>
      </c>
      <c r="E16" s="127">
        <v>29.75</v>
      </c>
      <c r="F16" s="66"/>
      <c r="G16" s="66"/>
      <c r="H16" s="66"/>
      <c r="I16" s="66"/>
      <c r="J16" s="66"/>
      <c r="K16" s="66"/>
      <c r="L16" s="66"/>
      <c r="M16" s="66"/>
      <c r="N16" s="66"/>
      <c r="O16" s="12">
        <f t="shared" si="0"/>
        <v>29.75</v>
      </c>
      <c r="P16" s="11">
        <f t="shared" si="1"/>
        <v>0.8054</v>
      </c>
      <c r="Q16" s="13">
        <v>0.625</v>
      </c>
      <c r="R16" s="13">
        <v>0.6839814814814815</v>
      </c>
      <c r="S16" s="13">
        <f t="shared" si="2"/>
        <v>0.058981481481481524</v>
      </c>
      <c r="T16" s="13">
        <f t="shared" si="3"/>
        <v>0.04750368518518522</v>
      </c>
      <c r="U16" s="11">
        <v>13</v>
      </c>
    </row>
    <row r="17" spans="1:21" ht="15" customHeight="1">
      <c r="A17" s="6"/>
      <c r="B17" s="7" t="s">
        <v>649</v>
      </c>
      <c r="C17" s="8" t="s">
        <v>650</v>
      </c>
      <c r="D17" s="9" t="s">
        <v>134</v>
      </c>
      <c r="E17" s="127">
        <v>18.5</v>
      </c>
      <c r="F17" s="66"/>
      <c r="G17" s="66"/>
      <c r="H17" s="66"/>
      <c r="I17" s="66"/>
      <c r="J17" s="66"/>
      <c r="K17" s="66"/>
      <c r="L17" s="66"/>
      <c r="M17" s="66"/>
      <c r="N17" s="66">
        <v>21</v>
      </c>
      <c r="O17" s="12">
        <f t="shared" si="0"/>
        <v>17.334500000000002</v>
      </c>
      <c r="P17" s="11">
        <f t="shared" si="1"/>
        <v>0.6763</v>
      </c>
      <c r="Q17" s="13">
        <v>0.625</v>
      </c>
      <c r="R17" s="13">
        <v>0.6960648148148149</v>
      </c>
      <c r="S17" s="13">
        <f t="shared" si="2"/>
        <v>0.07106481481481486</v>
      </c>
      <c r="T17" s="13">
        <f t="shared" si="3"/>
        <v>0.04806113425925929</v>
      </c>
      <c r="U17" s="11">
        <v>14</v>
      </c>
    </row>
    <row r="18" spans="1:21" ht="15" customHeight="1">
      <c r="A18" s="6">
        <v>6006</v>
      </c>
      <c r="B18" s="7" t="s">
        <v>651</v>
      </c>
      <c r="C18" s="8" t="s">
        <v>652</v>
      </c>
      <c r="D18" s="9" t="s">
        <v>420</v>
      </c>
      <c r="E18" s="127">
        <v>35.75</v>
      </c>
      <c r="F18" s="66"/>
      <c r="G18" s="66"/>
      <c r="H18" s="66"/>
      <c r="I18" s="66"/>
      <c r="J18" s="66"/>
      <c r="K18" s="66"/>
      <c r="L18" s="66"/>
      <c r="M18" s="66"/>
      <c r="N18" s="66">
        <v>4</v>
      </c>
      <c r="O18" s="12">
        <f t="shared" si="0"/>
        <v>35.321</v>
      </c>
      <c r="P18" s="11">
        <f t="shared" si="1"/>
        <v>0.8543</v>
      </c>
      <c r="Q18" s="13">
        <v>0.625</v>
      </c>
      <c r="R18" s="13">
        <v>0.6843055555555555</v>
      </c>
      <c r="S18" s="13">
        <f t="shared" si="2"/>
        <v>0.0593055555555555</v>
      </c>
      <c r="T18" s="13">
        <f t="shared" si="3"/>
        <v>0.05066473611111106</v>
      </c>
      <c r="U18" s="11">
        <v>15</v>
      </c>
    </row>
  </sheetData>
  <printOptions/>
  <pageMargins left="0.3937007874015748" right="0" top="0.1968503937007874" bottom="0" header="0.5118110236220472" footer="0.5118110236220472"/>
  <pageSetup horizontalDpi="400" verticalDpi="4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0"/>
  <sheetViews>
    <sheetView zoomScale="75" zoomScaleNormal="75" workbookViewId="0" topLeftCell="A1">
      <selection activeCell="S38" sqref="S38"/>
    </sheetView>
  </sheetViews>
  <sheetFormatPr defaultColWidth="9.00390625" defaultRowHeight="15" customHeight="1"/>
  <cols>
    <col min="1" max="1" width="6.00390625" style="101" bestFit="1" customWidth="1"/>
    <col min="2" max="2" width="12.50390625" style="101" customWidth="1"/>
    <col min="3" max="3" width="10.625" style="101" bestFit="1" customWidth="1"/>
    <col min="4" max="4" width="10.25390625" style="101" customWidth="1"/>
    <col min="5" max="5" width="7.00390625" style="101" bestFit="1" customWidth="1"/>
    <col min="6" max="14" width="4.00390625" style="101" customWidth="1"/>
    <col min="15" max="15" width="8.00390625" style="101" bestFit="1" customWidth="1"/>
    <col min="16" max="16" width="7.625" style="101" bestFit="1" customWidth="1"/>
    <col min="17" max="18" width="10.00390625" style="101" bestFit="1" customWidth="1"/>
    <col min="19" max="20" width="9.625" style="101" bestFit="1" customWidth="1"/>
    <col min="21" max="21" width="4.625" style="101" customWidth="1"/>
    <col min="22" max="16384" width="9.00390625" style="101" customWidth="1"/>
  </cols>
  <sheetData>
    <row r="1" spans="1:21" ht="15" customHeight="1">
      <c r="A1" s="100" t="s">
        <v>661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2" spans="1:21" ht="15" customHeight="1">
      <c r="A2" s="102" t="s">
        <v>662</v>
      </c>
      <c r="B2" s="28"/>
      <c r="C2" s="28"/>
      <c r="D2" s="28"/>
      <c r="E2" s="124"/>
      <c r="F2" s="28"/>
      <c r="G2" s="28"/>
      <c r="H2" s="28"/>
      <c r="I2" s="28"/>
      <c r="J2" s="28"/>
      <c r="K2" s="28"/>
      <c r="L2" s="28"/>
      <c r="M2" s="28"/>
      <c r="N2" s="28"/>
      <c r="O2" s="29"/>
      <c r="P2" s="29"/>
      <c r="Q2" s="29"/>
      <c r="R2" s="29"/>
      <c r="S2" s="29"/>
      <c r="T2" s="30"/>
      <c r="U2" s="31" t="s">
        <v>694</v>
      </c>
    </row>
    <row r="3" spans="1:21" ht="15" customHeight="1">
      <c r="A3" s="125" t="s">
        <v>663</v>
      </c>
      <c r="B3" s="2" t="s">
        <v>664</v>
      </c>
      <c r="C3" s="2" t="s">
        <v>665</v>
      </c>
      <c r="D3" s="2" t="s">
        <v>666</v>
      </c>
      <c r="E3" s="126" t="s">
        <v>667</v>
      </c>
      <c r="F3" s="55" t="s">
        <v>668</v>
      </c>
      <c r="G3" s="55" t="s">
        <v>669</v>
      </c>
      <c r="H3" s="55" t="s">
        <v>670</v>
      </c>
      <c r="I3" s="55" t="s">
        <v>671</v>
      </c>
      <c r="J3" s="55" t="s">
        <v>672</v>
      </c>
      <c r="K3" s="55" t="s">
        <v>673</v>
      </c>
      <c r="L3" s="55" t="s">
        <v>674</v>
      </c>
      <c r="M3" s="55" t="s">
        <v>675</v>
      </c>
      <c r="N3" s="55" t="s">
        <v>115</v>
      </c>
      <c r="O3" s="5" t="s">
        <v>116</v>
      </c>
      <c r="P3" s="5" t="s">
        <v>117</v>
      </c>
      <c r="Q3" s="5" t="s">
        <v>118</v>
      </c>
      <c r="R3" s="5" t="s">
        <v>119</v>
      </c>
      <c r="S3" s="5" t="s">
        <v>120</v>
      </c>
      <c r="T3" s="5" t="s">
        <v>121</v>
      </c>
      <c r="U3" s="5" t="s">
        <v>122</v>
      </c>
    </row>
    <row r="4" spans="1:21" ht="15" customHeight="1">
      <c r="A4" s="6">
        <v>6171</v>
      </c>
      <c r="B4" s="7" t="s">
        <v>206</v>
      </c>
      <c r="C4" s="8" t="s">
        <v>207</v>
      </c>
      <c r="D4" s="9" t="s">
        <v>129</v>
      </c>
      <c r="E4" s="127">
        <v>27.75</v>
      </c>
      <c r="F4" s="66"/>
      <c r="G4" s="66"/>
      <c r="H4" s="66"/>
      <c r="I4" s="66"/>
      <c r="J4" s="66">
        <v>1</v>
      </c>
      <c r="K4" s="66"/>
      <c r="L4" s="66"/>
      <c r="M4" s="66"/>
      <c r="N4" s="66">
        <v>7</v>
      </c>
      <c r="O4" s="12">
        <f aca="true" t="shared" si="0" ref="O4:O15">(1-((N4*0.003)+(M4*0.13)+(L4*0.05)+(K4*0.03)+(J4*0.09)+(I4*0.03)+(H4*0.02)+(G4*0.14)+(F4*0.03)))*E4</f>
        <v>24.66975</v>
      </c>
      <c r="P4" s="11">
        <f aca="true" t="shared" si="1" ref="P4:P15">ROUND((SQRT(O4)+2.6)/10,4)</f>
        <v>0.7567</v>
      </c>
      <c r="Q4" s="13">
        <v>0.375</v>
      </c>
      <c r="R4" s="13">
        <v>0</v>
      </c>
      <c r="S4" s="13">
        <f aca="true" t="shared" si="2" ref="S4:S15">R4-Q4</f>
        <v>-0.375</v>
      </c>
      <c r="T4" s="13">
        <f aca="true" t="shared" si="3" ref="T4:T15">S4*P4</f>
        <v>-0.28376250000000003</v>
      </c>
      <c r="U4" s="11" t="s">
        <v>499</v>
      </c>
    </row>
    <row r="5" spans="1:21" ht="15" customHeight="1">
      <c r="A5" s="6">
        <v>6006</v>
      </c>
      <c r="B5" s="7" t="s">
        <v>688</v>
      </c>
      <c r="C5" s="8" t="s">
        <v>689</v>
      </c>
      <c r="D5" s="9" t="s">
        <v>420</v>
      </c>
      <c r="E5" s="127">
        <v>35.75</v>
      </c>
      <c r="F5" s="66"/>
      <c r="G5" s="66"/>
      <c r="H5" s="66"/>
      <c r="I5" s="66"/>
      <c r="J5" s="66"/>
      <c r="K5" s="66"/>
      <c r="L5" s="66"/>
      <c r="M5" s="66"/>
      <c r="N5" s="66">
        <v>4</v>
      </c>
      <c r="O5" s="12">
        <f t="shared" si="0"/>
        <v>35.321</v>
      </c>
      <c r="P5" s="11">
        <f t="shared" si="1"/>
        <v>0.8543</v>
      </c>
      <c r="Q5" s="13">
        <v>0.375</v>
      </c>
      <c r="R5" s="13">
        <v>0</v>
      </c>
      <c r="S5" s="13">
        <f t="shared" si="2"/>
        <v>-0.375</v>
      </c>
      <c r="T5" s="13">
        <f t="shared" si="3"/>
        <v>-0.3203625</v>
      </c>
      <c r="U5" s="11" t="s">
        <v>690</v>
      </c>
    </row>
    <row r="6" spans="1:21" ht="15" customHeight="1">
      <c r="A6" s="6">
        <v>5888</v>
      </c>
      <c r="B6" s="7" t="s">
        <v>680</v>
      </c>
      <c r="C6" s="8" t="s">
        <v>681</v>
      </c>
      <c r="D6" s="9" t="s">
        <v>123</v>
      </c>
      <c r="E6" s="127">
        <v>21</v>
      </c>
      <c r="F6" s="66">
        <v>1</v>
      </c>
      <c r="G6" s="66"/>
      <c r="H6" s="66"/>
      <c r="I6" s="66">
        <v>1</v>
      </c>
      <c r="J6" s="66">
        <v>1</v>
      </c>
      <c r="K6" s="66"/>
      <c r="L6" s="66"/>
      <c r="M6" s="66"/>
      <c r="N6" s="66">
        <v>9</v>
      </c>
      <c r="O6" s="12">
        <f t="shared" si="0"/>
        <v>17.282999999999998</v>
      </c>
      <c r="P6" s="11">
        <f t="shared" si="1"/>
        <v>0.6757</v>
      </c>
      <c r="Q6" s="13">
        <v>0.375</v>
      </c>
      <c r="R6" s="13">
        <v>0</v>
      </c>
      <c r="S6" s="13">
        <f t="shared" si="2"/>
        <v>-0.375</v>
      </c>
      <c r="T6" s="13">
        <f t="shared" si="3"/>
        <v>-0.2533875</v>
      </c>
      <c r="U6" s="11" t="s">
        <v>82</v>
      </c>
    </row>
    <row r="7" spans="1:21" ht="15" customHeight="1">
      <c r="A7" s="6">
        <v>5861</v>
      </c>
      <c r="B7" s="7" t="s">
        <v>403</v>
      </c>
      <c r="C7" s="8" t="s">
        <v>404</v>
      </c>
      <c r="D7" s="9" t="s">
        <v>405</v>
      </c>
      <c r="E7" s="127">
        <v>28.75</v>
      </c>
      <c r="F7" s="66">
        <v>1</v>
      </c>
      <c r="G7" s="66"/>
      <c r="H7" s="66"/>
      <c r="I7" s="66">
        <v>1</v>
      </c>
      <c r="J7" s="66"/>
      <c r="K7" s="66"/>
      <c r="L7" s="66"/>
      <c r="M7" s="66"/>
      <c r="N7" s="66">
        <v>6</v>
      </c>
      <c r="O7" s="12">
        <f t="shared" si="0"/>
        <v>26.5075</v>
      </c>
      <c r="P7" s="11">
        <f t="shared" si="1"/>
        <v>0.7749</v>
      </c>
      <c r="Q7" s="13">
        <v>0.375</v>
      </c>
      <c r="R7" s="13">
        <v>0</v>
      </c>
      <c r="S7" s="13">
        <f t="shared" si="2"/>
        <v>-0.375</v>
      </c>
      <c r="T7" s="13">
        <f t="shared" si="3"/>
        <v>-0.2905875</v>
      </c>
      <c r="U7" s="11" t="s">
        <v>79</v>
      </c>
    </row>
    <row r="8" spans="1:21" ht="15" customHeight="1">
      <c r="A8" s="6">
        <v>5005</v>
      </c>
      <c r="B8" s="7" t="s">
        <v>676</v>
      </c>
      <c r="C8" s="8" t="s">
        <v>677</v>
      </c>
      <c r="D8" s="9" t="s">
        <v>678</v>
      </c>
      <c r="E8" s="127">
        <v>26.5</v>
      </c>
      <c r="F8" s="66"/>
      <c r="G8" s="66"/>
      <c r="H8" s="66"/>
      <c r="I8" s="66"/>
      <c r="J8" s="66">
        <v>1</v>
      </c>
      <c r="K8" s="66">
        <v>1</v>
      </c>
      <c r="L8" s="66"/>
      <c r="M8" s="66"/>
      <c r="N8" s="66">
        <v>12</v>
      </c>
      <c r="O8" s="12">
        <f t="shared" si="0"/>
        <v>22.366</v>
      </c>
      <c r="P8" s="11">
        <f t="shared" si="1"/>
        <v>0.7329</v>
      </c>
      <c r="Q8" s="13">
        <v>0.375</v>
      </c>
      <c r="R8" s="13">
        <v>0</v>
      </c>
      <c r="S8" s="13">
        <f t="shared" si="2"/>
        <v>-0.375</v>
      </c>
      <c r="T8" s="13">
        <f t="shared" si="3"/>
        <v>-0.2748375</v>
      </c>
      <c r="U8" s="11" t="s">
        <v>679</v>
      </c>
    </row>
    <row r="9" spans="1:21" ht="15" customHeight="1">
      <c r="A9" s="6">
        <v>3989</v>
      </c>
      <c r="B9" s="7" t="s">
        <v>691</v>
      </c>
      <c r="C9" s="8" t="s">
        <v>692</v>
      </c>
      <c r="D9" s="9" t="s">
        <v>693</v>
      </c>
      <c r="E9" s="127">
        <v>34</v>
      </c>
      <c r="F9" s="66">
        <v>1</v>
      </c>
      <c r="G9" s="66"/>
      <c r="H9" s="66"/>
      <c r="I9" s="66">
        <v>1</v>
      </c>
      <c r="J9" s="66">
        <v>1</v>
      </c>
      <c r="K9" s="66"/>
      <c r="L9" s="66"/>
      <c r="M9" s="66"/>
      <c r="N9" s="66">
        <v>11</v>
      </c>
      <c r="O9" s="12">
        <f t="shared" si="0"/>
        <v>27.778</v>
      </c>
      <c r="P9" s="11">
        <f t="shared" si="1"/>
        <v>0.787</v>
      </c>
      <c r="Q9" s="13">
        <v>0.375</v>
      </c>
      <c r="R9" s="13">
        <v>0</v>
      </c>
      <c r="S9" s="13">
        <f t="shared" si="2"/>
        <v>-0.375</v>
      </c>
      <c r="T9" s="13">
        <f t="shared" si="3"/>
        <v>-0.295125</v>
      </c>
      <c r="U9" s="11" t="s">
        <v>690</v>
      </c>
    </row>
    <row r="10" spans="1:21" ht="15" customHeight="1">
      <c r="A10" s="6">
        <v>2744</v>
      </c>
      <c r="B10" s="7" t="s">
        <v>264</v>
      </c>
      <c r="C10" s="8" t="s">
        <v>265</v>
      </c>
      <c r="D10" s="9" t="s">
        <v>136</v>
      </c>
      <c r="E10" s="127">
        <v>18</v>
      </c>
      <c r="F10" s="66"/>
      <c r="G10" s="66"/>
      <c r="H10" s="66"/>
      <c r="I10" s="66"/>
      <c r="J10" s="66"/>
      <c r="K10" s="66">
        <v>1</v>
      </c>
      <c r="L10" s="66"/>
      <c r="M10" s="66"/>
      <c r="N10" s="66">
        <v>25</v>
      </c>
      <c r="O10" s="12">
        <f t="shared" si="0"/>
        <v>16.11</v>
      </c>
      <c r="P10" s="11">
        <f t="shared" si="1"/>
        <v>0.6614</v>
      </c>
      <c r="Q10" s="13">
        <v>0.375</v>
      </c>
      <c r="R10" s="13">
        <v>0</v>
      </c>
      <c r="S10" s="13">
        <f t="shared" si="2"/>
        <v>-0.375</v>
      </c>
      <c r="T10" s="13">
        <f t="shared" si="3"/>
        <v>-0.248025</v>
      </c>
      <c r="U10" s="11" t="s">
        <v>82</v>
      </c>
    </row>
    <row r="11" spans="1:21" ht="15" customHeight="1">
      <c r="A11" s="6">
        <v>2377</v>
      </c>
      <c r="B11" s="7" t="s">
        <v>369</v>
      </c>
      <c r="C11" s="8" t="s">
        <v>370</v>
      </c>
      <c r="D11" s="9" t="s">
        <v>125</v>
      </c>
      <c r="E11" s="127">
        <v>26</v>
      </c>
      <c r="F11" s="66"/>
      <c r="G11" s="66"/>
      <c r="H11" s="66"/>
      <c r="I11" s="66"/>
      <c r="J11" s="66"/>
      <c r="K11" s="66"/>
      <c r="L11" s="66"/>
      <c r="M11" s="66"/>
      <c r="N11" s="66">
        <v>11</v>
      </c>
      <c r="O11" s="12">
        <f t="shared" si="0"/>
        <v>25.142</v>
      </c>
      <c r="P11" s="11">
        <f t="shared" si="1"/>
        <v>0.7614</v>
      </c>
      <c r="Q11" s="13">
        <v>0.375</v>
      </c>
      <c r="R11" s="13">
        <v>0</v>
      </c>
      <c r="S11" s="13">
        <f t="shared" si="2"/>
        <v>-0.375</v>
      </c>
      <c r="T11" s="13">
        <f t="shared" si="3"/>
        <v>-0.285525</v>
      </c>
      <c r="U11" s="11" t="s">
        <v>79</v>
      </c>
    </row>
    <row r="12" spans="1:21" ht="15" customHeight="1">
      <c r="A12" s="6">
        <v>2323</v>
      </c>
      <c r="B12" s="7" t="s">
        <v>685</v>
      </c>
      <c r="C12" s="8" t="s">
        <v>686</v>
      </c>
      <c r="D12" s="9" t="s">
        <v>687</v>
      </c>
      <c r="E12" s="127">
        <v>28.5</v>
      </c>
      <c r="F12" s="66"/>
      <c r="G12" s="66"/>
      <c r="H12" s="66"/>
      <c r="I12" s="66"/>
      <c r="J12" s="66"/>
      <c r="K12" s="66"/>
      <c r="L12" s="66"/>
      <c r="M12" s="66"/>
      <c r="N12" s="66">
        <v>10</v>
      </c>
      <c r="O12" s="12">
        <f t="shared" si="0"/>
        <v>27.645</v>
      </c>
      <c r="P12" s="11">
        <f t="shared" si="1"/>
        <v>0.7858</v>
      </c>
      <c r="Q12" s="13">
        <v>0.375</v>
      </c>
      <c r="R12" s="13">
        <v>0</v>
      </c>
      <c r="S12" s="13">
        <f t="shared" si="2"/>
        <v>-0.375</v>
      </c>
      <c r="T12" s="13">
        <f t="shared" si="3"/>
        <v>-0.294675</v>
      </c>
      <c r="U12" s="11" t="s">
        <v>499</v>
      </c>
    </row>
    <row r="13" spans="1:21" ht="15" customHeight="1">
      <c r="A13" s="6"/>
      <c r="B13" s="7" t="s">
        <v>274</v>
      </c>
      <c r="C13" s="8" t="s">
        <v>275</v>
      </c>
      <c r="D13" s="9" t="s">
        <v>276</v>
      </c>
      <c r="E13" s="127">
        <v>21.25</v>
      </c>
      <c r="F13" s="66"/>
      <c r="G13" s="66"/>
      <c r="H13" s="66"/>
      <c r="I13" s="66">
        <v>1</v>
      </c>
      <c r="J13" s="66">
        <v>1</v>
      </c>
      <c r="K13" s="66"/>
      <c r="L13" s="66"/>
      <c r="M13" s="66"/>
      <c r="N13" s="66">
        <v>15</v>
      </c>
      <c r="O13" s="12">
        <f t="shared" si="0"/>
        <v>17.74375</v>
      </c>
      <c r="P13" s="11">
        <f t="shared" si="1"/>
        <v>0.6812</v>
      </c>
      <c r="Q13" s="13">
        <v>0.375</v>
      </c>
      <c r="R13" s="13">
        <v>0</v>
      </c>
      <c r="S13" s="13">
        <f t="shared" si="2"/>
        <v>-0.375</v>
      </c>
      <c r="T13" s="13">
        <f t="shared" si="3"/>
        <v>-0.25545</v>
      </c>
      <c r="U13" s="11" t="s">
        <v>82</v>
      </c>
    </row>
    <row r="14" spans="1:21" ht="15" customHeight="1">
      <c r="A14" s="6"/>
      <c r="B14" s="7" t="s">
        <v>682</v>
      </c>
      <c r="C14" s="8" t="s">
        <v>683</v>
      </c>
      <c r="D14" s="9" t="s">
        <v>684</v>
      </c>
      <c r="E14" s="127">
        <v>26.25</v>
      </c>
      <c r="F14" s="66"/>
      <c r="G14" s="66"/>
      <c r="H14" s="66"/>
      <c r="I14" s="66"/>
      <c r="J14" s="66">
        <v>1</v>
      </c>
      <c r="K14" s="66"/>
      <c r="L14" s="66"/>
      <c r="M14" s="66"/>
      <c r="N14" s="66"/>
      <c r="O14" s="12">
        <f t="shared" si="0"/>
        <v>23.8875</v>
      </c>
      <c r="P14" s="11">
        <f t="shared" si="1"/>
        <v>0.7487</v>
      </c>
      <c r="Q14" s="13">
        <v>0.375</v>
      </c>
      <c r="R14" s="13">
        <v>0</v>
      </c>
      <c r="S14" s="13">
        <f t="shared" si="2"/>
        <v>-0.375</v>
      </c>
      <c r="T14" s="13">
        <f t="shared" si="3"/>
        <v>-0.2807625</v>
      </c>
      <c r="U14" s="11" t="s">
        <v>82</v>
      </c>
    </row>
    <row r="15" spans="1:21" ht="15" customHeight="1">
      <c r="A15" s="6"/>
      <c r="B15" s="7" t="s">
        <v>155</v>
      </c>
      <c r="C15" s="8" t="s">
        <v>156</v>
      </c>
      <c r="D15" s="9" t="s">
        <v>124</v>
      </c>
      <c r="E15" s="127">
        <v>27</v>
      </c>
      <c r="F15" s="66"/>
      <c r="G15" s="66"/>
      <c r="H15" s="66"/>
      <c r="I15" s="66"/>
      <c r="J15" s="66">
        <v>1</v>
      </c>
      <c r="K15" s="66"/>
      <c r="L15" s="66"/>
      <c r="M15" s="66"/>
      <c r="N15" s="66">
        <v>12</v>
      </c>
      <c r="O15" s="12">
        <f t="shared" si="0"/>
        <v>23.598</v>
      </c>
      <c r="P15" s="11">
        <f t="shared" si="1"/>
        <v>0.7458</v>
      </c>
      <c r="Q15" s="13">
        <v>0.375</v>
      </c>
      <c r="R15" s="13">
        <v>0</v>
      </c>
      <c r="S15" s="13">
        <f t="shared" si="2"/>
        <v>-0.375</v>
      </c>
      <c r="T15" s="13">
        <f t="shared" si="3"/>
        <v>-0.279675</v>
      </c>
      <c r="U15" s="11" t="s">
        <v>82</v>
      </c>
    </row>
    <row r="17" ht="15" customHeight="1">
      <c r="U17" s="128">
        <v>39699</v>
      </c>
    </row>
    <row r="18" spans="1:21" ht="15" customHeight="1">
      <c r="A18" s="125" t="s">
        <v>663</v>
      </c>
      <c r="B18" s="2" t="s">
        <v>664</v>
      </c>
      <c r="C18" s="2" t="s">
        <v>665</v>
      </c>
      <c r="D18" s="2" t="s">
        <v>666</v>
      </c>
      <c r="E18" s="126" t="s">
        <v>667</v>
      </c>
      <c r="F18" s="55" t="s">
        <v>668</v>
      </c>
      <c r="G18" s="55" t="s">
        <v>669</v>
      </c>
      <c r="H18" s="55" t="s">
        <v>670</v>
      </c>
      <c r="I18" s="55" t="s">
        <v>671</v>
      </c>
      <c r="J18" s="55" t="s">
        <v>672</v>
      </c>
      <c r="K18" s="55" t="s">
        <v>673</v>
      </c>
      <c r="L18" s="55" t="s">
        <v>674</v>
      </c>
      <c r="M18" s="55" t="s">
        <v>675</v>
      </c>
      <c r="N18" s="55" t="s">
        <v>115</v>
      </c>
      <c r="O18" s="5" t="s">
        <v>116</v>
      </c>
      <c r="P18" s="5" t="s">
        <v>117</v>
      </c>
      <c r="Q18" s="5" t="s">
        <v>118</v>
      </c>
      <c r="R18" s="5" t="s">
        <v>119</v>
      </c>
      <c r="S18" s="5" t="s">
        <v>120</v>
      </c>
      <c r="T18" s="5" t="s">
        <v>121</v>
      </c>
      <c r="U18" s="5" t="s">
        <v>122</v>
      </c>
    </row>
    <row r="19" spans="1:21" ht="15" customHeight="1">
      <c r="A19" s="6">
        <v>6006</v>
      </c>
      <c r="B19" s="7" t="s">
        <v>688</v>
      </c>
      <c r="C19" s="8" t="s">
        <v>689</v>
      </c>
      <c r="D19" s="9" t="s">
        <v>420</v>
      </c>
      <c r="E19" s="127">
        <v>35.75</v>
      </c>
      <c r="F19" s="66"/>
      <c r="G19" s="66"/>
      <c r="H19" s="66"/>
      <c r="I19" s="66"/>
      <c r="J19" s="66"/>
      <c r="K19" s="66"/>
      <c r="L19" s="66"/>
      <c r="M19" s="66"/>
      <c r="N19" s="66">
        <v>4</v>
      </c>
      <c r="O19" s="12">
        <f aca="true" t="shared" si="4" ref="O19:O30">(1-((N19*0.003)+(M19*0.13)+(L19*0.05)+(K19*0.03)+(J19*0.09)+(I19*0.03)+(H19*0.02)+(G19*0.14)+(F19*0.03)))*E19</f>
        <v>35.321</v>
      </c>
      <c r="P19" s="11">
        <f aca="true" t="shared" si="5" ref="P19:P30">ROUND((SQRT(O19)+2.6)/10,4)</f>
        <v>0.8543</v>
      </c>
      <c r="Q19" s="13">
        <v>0.3333333333333333</v>
      </c>
      <c r="R19" s="13">
        <v>0</v>
      </c>
      <c r="S19" s="13">
        <f aca="true" t="shared" si="6" ref="S19:S30">R19-Q19</f>
        <v>-0.3333333333333333</v>
      </c>
      <c r="T19" s="13">
        <f aca="true" t="shared" si="7" ref="T19:T30">S19*P19</f>
        <v>-0.2847666666666666</v>
      </c>
      <c r="U19" s="11" t="s">
        <v>690</v>
      </c>
    </row>
    <row r="20" spans="1:21" ht="15" customHeight="1">
      <c r="A20" s="6">
        <v>3989</v>
      </c>
      <c r="B20" s="7" t="s">
        <v>691</v>
      </c>
      <c r="C20" s="8" t="s">
        <v>692</v>
      </c>
      <c r="D20" s="9" t="s">
        <v>693</v>
      </c>
      <c r="E20" s="127">
        <v>34</v>
      </c>
      <c r="F20" s="66">
        <v>1</v>
      </c>
      <c r="G20" s="66"/>
      <c r="H20" s="66"/>
      <c r="I20" s="66">
        <v>1</v>
      </c>
      <c r="J20" s="66">
        <v>1</v>
      </c>
      <c r="K20" s="66"/>
      <c r="L20" s="66"/>
      <c r="M20" s="66"/>
      <c r="N20" s="66">
        <v>11</v>
      </c>
      <c r="O20" s="12">
        <f t="shared" si="4"/>
        <v>27.778</v>
      </c>
      <c r="P20" s="11">
        <f t="shared" si="5"/>
        <v>0.787</v>
      </c>
      <c r="Q20" s="13">
        <v>0.3333333333333333</v>
      </c>
      <c r="R20" s="13">
        <v>0</v>
      </c>
      <c r="S20" s="13">
        <f t="shared" si="6"/>
        <v>-0.3333333333333333</v>
      </c>
      <c r="T20" s="13">
        <f t="shared" si="7"/>
        <v>-0.2623333333333333</v>
      </c>
      <c r="U20" s="11" t="s">
        <v>690</v>
      </c>
    </row>
    <row r="21" spans="1:21" ht="15" customHeight="1">
      <c r="A21" s="6">
        <v>5861</v>
      </c>
      <c r="B21" s="7" t="s">
        <v>403</v>
      </c>
      <c r="C21" s="8" t="s">
        <v>404</v>
      </c>
      <c r="D21" s="9" t="s">
        <v>405</v>
      </c>
      <c r="E21" s="127">
        <v>28.75</v>
      </c>
      <c r="F21" s="66">
        <v>1</v>
      </c>
      <c r="G21" s="66"/>
      <c r="H21" s="66"/>
      <c r="I21" s="66">
        <v>1</v>
      </c>
      <c r="J21" s="66"/>
      <c r="K21" s="66"/>
      <c r="L21" s="66"/>
      <c r="M21" s="66"/>
      <c r="N21" s="66">
        <v>6</v>
      </c>
      <c r="O21" s="12">
        <f t="shared" si="4"/>
        <v>26.5075</v>
      </c>
      <c r="P21" s="11">
        <f t="shared" si="5"/>
        <v>0.7749</v>
      </c>
      <c r="Q21" s="13">
        <v>0.3333333333333333</v>
      </c>
      <c r="R21" s="13">
        <v>0</v>
      </c>
      <c r="S21" s="13">
        <f t="shared" si="6"/>
        <v>-0.3333333333333333</v>
      </c>
      <c r="T21" s="13">
        <f t="shared" si="7"/>
        <v>-0.2583</v>
      </c>
      <c r="U21" s="11" t="s">
        <v>79</v>
      </c>
    </row>
    <row r="22" spans="1:21" ht="15" customHeight="1">
      <c r="A22" s="6">
        <v>2323</v>
      </c>
      <c r="B22" s="7" t="s">
        <v>685</v>
      </c>
      <c r="C22" s="8" t="s">
        <v>686</v>
      </c>
      <c r="D22" s="9" t="s">
        <v>687</v>
      </c>
      <c r="E22" s="127">
        <v>28.5</v>
      </c>
      <c r="F22" s="66"/>
      <c r="G22" s="66"/>
      <c r="H22" s="66"/>
      <c r="I22" s="66"/>
      <c r="J22" s="66"/>
      <c r="K22" s="66"/>
      <c r="L22" s="66"/>
      <c r="M22" s="66"/>
      <c r="N22" s="66">
        <v>10</v>
      </c>
      <c r="O22" s="12">
        <f t="shared" si="4"/>
        <v>27.645</v>
      </c>
      <c r="P22" s="11">
        <f t="shared" si="5"/>
        <v>0.7858</v>
      </c>
      <c r="Q22" s="13">
        <v>0.3333333333333333</v>
      </c>
      <c r="R22" s="13">
        <v>0</v>
      </c>
      <c r="S22" s="13">
        <f t="shared" si="6"/>
        <v>-0.3333333333333333</v>
      </c>
      <c r="T22" s="13">
        <f t="shared" si="7"/>
        <v>-0.26193333333333335</v>
      </c>
      <c r="U22" s="11" t="s">
        <v>499</v>
      </c>
    </row>
    <row r="23" spans="1:21" ht="15" customHeight="1">
      <c r="A23" s="6">
        <v>6171</v>
      </c>
      <c r="B23" s="7" t="s">
        <v>206</v>
      </c>
      <c r="C23" s="8" t="s">
        <v>207</v>
      </c>
      <c r="D23" s="9" t="s">
        <v>129</v>
      </c>
      <c r="E23" s="127">
        <v>27.75</v>
      </c>
      <c r="F23" s="66"/>
      <c r="G23" s="66"/>
      <c r="H23" s="66"/>
      <c r="I23" s="66"/>
      <c r="J23" s="66">
        <v>1</v>
      </c>
      <c r="K23" s="66"/>
      <c r="L23" s="66"/>
      <c r="M23" s="66"/>
      <c r="N23" s="66">
        <v>7</v>
      </c>
      <c r="O23" s="12">
        <f t="shared" si="4"/>
        <v>24.66975</v>
      </c>
      <c r="P23" s="11">
        <f t="shared" si="5"/>
        <v>0.7567</v>
      </c>
      <c r="Q23" s="13">
        <v>0.3333333333333333</v>
      </c>
      <c r="R23" s="13">
        <v>0</v>
      </c>
      <c r="S23" s="13">
        <f t="shared" si="6"/>
        <v>-0.3333333333333333</v>
      </c>
      <c r="T23" s="13">
        <f t="shared" si="7"/>
        <v>-0.2522333333333333</v>
      </c>
      <c r="U23" s="11" t="s">
        <v>499</v>
      </c>
    </row>
    <row r="24" spans="1:21" ht="15" customHeight="1">
      <c r="A24" s="6"/>
      <c r="B24" s="7" t="s">
        <v>155</v>
      </c>
      <c r="C24" s="8" t="s">
        <v>156</v>
      </c>
      <c r="D24" s="9" t="s">
        <v>124</v>
      </c>
      <c r="E24" s="127">
        <v>27</v>
      </c>
      <c r="F24" s="66"/>
      <c r="G24" s="66"/>
      <c r="H24" s="66"/>
      <c r="I24" s="66"/>
      <c r="J24" s="66">
        <v>1</v>
      </c>
      <c r="K24" s="66"/>
      <c r="L24" s="66"/>
      <c r="M24" s="66"/>
      <c r="N24" s="66">
        <v>12</v>
      </c>
      <c r="O24" s="12">
        <f t="shared" si="4"/>
        <v>23.598</v>
      </c>
      <c r="P24" s="11">
        <f t="shared" si="5"/>
        <v>0.7458</v>
      </c>
      <c r="Q24" s="13">
        <v>0.3333333333333333</v>
      </c>
      <c r="R24" s="13">
        <v>0</v>
      </c>
      <c r="S24" s="13">
        <f t="shared" si="6"/>
        <v>-0.3333333333333333</v>
      </c>
      <c r="T24" s="13">
        <f t="shared" si="7"/>
        <v>-0.2486</v>
      </c>
      <c r="U24" s="11" t="s">
        <v>82</v>
      </c>
    </row>
    <row r="25" spans="1:21" ht="15" customHeight="1">
      <c r="A25" s="6">
        <v>5005</v>
      </c>
      <c r="B25" s="7" t="s">
        <v>676</v>
      </c>
      <c r="C25" s="8" t="s">
        <v>677</v>
      </c>
      <c r="D25" s="9" t="s">
        <v>678</v>
      </c>
      <c r="E25" s="127">
        <v>26.5</v>
      </c>
      <c r="F25" s="66"/>
      <c r="G25" s="66"/>
      <c r="H25" s="66"/>
      <c r="I25" s="66"/>
      <c r="J25" s="66">
        <v>1</v>
      </c>
      <c r="K25" s="66">
        <v>1</v>
      </c>
      <c r="L25" s="66"/>
      <c r="M25" s="66"/>
      <c r="N25" s="66">
        <v>12</v>
      </c>
      <c r="O25" s="12">
        <f t="shared" si="4"/>
        <v>22.366</v>
      </c>
      <c r="P25" s="11">
        <f t="shared" si="5"/>
        <v>0.7329</v>
      </c>
      <c r="Q25" s="13">
        <v>0.3333333333333333</v>
      </c>
      <c r="R25" s="13">
        <v>0</v>
      </c>
      <c r="S25" s="13">
        <f t="shared" si="6"/>
        <v>-0.3333333333333333</v>
      </c>
      <c r="T25" s="13">
        <f t="shared" si="7"/>
        <v>-0.2443</v>
      </c>
      <c r="U25" s="11" t="s">
        <v>679</v>
      </c>
    </row>
    <row r="26" spans="1:21" ht="15" customHeight="1">
      <c r="A26" s="6"/>
      <c r="B26" s="7" t="s">
        <v>682</v>
      </c>
      <c r="C26" s="8" t="s">
        <v>683</v>
      </c>
      <c r="D26" s="9" t="s">
        <v>684</v>
      </c>
      <c r="E26" s="127">
        <v>26.25</v>
      </c>
      <c r="F26" s="66"/>
      <c r="G26" s="66"/>
      <c r="H26" s="66"/>
      <c r="I26" s="66"/>
      <c r="J26" s="66">
        <v>1</v>
      </c>
      <c r="K26" s="66"/>
      <c r="L26" s="66"/>
      <c r="M26" s="66"/>
      <c r="N26" s="66"/>
      <c r="O26" s="12">
        <f t="shared" si="4"/>
        <v>23.8875</v>
      </c>
      <c r="P26" s="11">
        <f t="shared" si="5"/>
        <v>0.7487</v>
      </c>
      <c r="Q26" s="13">
        <v>0.3333333333333333</v>
      </c>
      <c r="R26" s="13">
        <v>0</v>
      </c>
      <c r="S26" s="13">
        <f t="shared" si="6"/>
        <v>-0.3333333333333333</v>
      </c>
      <c r="T26" s="13">
        <f t="shared" si="7"/>
        <v>-0.24956666666666666</v>
      </c>
      <c r="U26" s="11" t="s">
        <v>82</v>
      </c>
    </row>
    <row r="27" spans="1:21" ht="15" customHeight="1">
      <c r="A27" s="6">
        <v>2377</v>
      </c>
      <c r="B27" s="7" t="s">
        <v>369</v>
      </c>
      <c r="C27" s="8" t="s">
        <v>370</v>
      </c>
      <c r="D27" s="9" t="s">
        <v>125</v>
      </c>
      <c r="E27" s="127">
        <v>26</v>
      </c>
      <c r="F27" s="66"/>
      <c r="G27" s="66"/>
      <c r="H27" s="66"/>
      <c r="I27" s="66"/>
      <c r="J27" s="66"/>
      <c r="K27" s="66"/>
      <c r="L27" s="66"/>
      <c r="M27" s="66"/>
      <c r="N27" s="66">
        <v>11</v>
      </c>
      <c r="O27" s="12">
        <f t="shared" si="4"/>
        <v>25.142</v>
      </c>
      <c r="P27" s="11">
        <f t="shared" si="5"/>
        <v>0.7614</v>
      </c>
      <c r="Q27" s="13">
        <v>0.3333333333333333</v>
      </c>
      <c r="R27" s="13">
        <v>0</v>
      </c>
      <c r="S27" s="13">
        <f t="shared" si="6"/>
        <v>-0.3333333333333333</v>
      </c>
      <c r="T27" s="13">
        <f t="shared" si="7"/>
        <v>-0.25379999999999997</v>
      </c>
      <c r="U27" s="11" t="s">
        <v>79</v>
      </c>
    </row>
    <row r="28" spans="1:21" ht="15" customHeight="1">
      <c r="A28" s="6"/>
      <c r="B28" s="7" t="s">
        <v>274</v>
      </c>
      <c r="C28" s="8" t="s">
        <v>275</v>
      </c>
      <c r="D28" s="9" t="s">
        <v>276</v>
      </c>
      <c r="E28" s="127">
        <v>21.25</v>
      </c>
      <c r="F28" s="66"/>
      <c r="G28" s="66"/>
      <c r="H28" s="66"/>
      <c r="I28" s="66">
        <v>1</v>
      </c>
      <c r="J28" s="66">
        <v>1</v>
      </c>
      <c r="K28" s="66"/>
      <c r="L28" s="66"/>
      <c r="M28" s="66"/>
      <c r="N28" s="66">
        <v>15</v>
      </c>
      <c r="O28" s="12">
        <f t="shared" si="4"/>
        <v>17.74375</v>
      </c>
      <c r="P28" s="11">
        <f t="shared" si="5"/>
        <v>0.6812</v>
      </c>
      <c r="Q28" s="13">
        <v>0.3333333333333333</v>
      </c>
      <c r="R28" s="13">
        <v>0</v>
      </c>
      <c r="S28" s="13">
        <f t="shared" si="6"/>
        <v>-0.3333333333333333</v>
      </c>
      <c r="T28" s="13">
        <f t="shared" si="7"/>
        <v>-0.22706666666666667</v>
      </c>
      <c r="U28" s="11" t="s">
        <v>82</v>
      </c>
    </row>
    <row r="29" spans="1:21" ht="15" customHeight="1">
      <c r="A29" s="6">
        <v>5888</v>
      </c>
      <c r="B29" s="7" t="s">
        <v>680</v>
      </c>
      <c r="C29" s="8" t="s">
        <v>681</v>
      </c>
      <c r="D29" s="9" t="s">
        <v>123</v>
      </c>
      <c r="E29" s="127">
        <v>21</v>
      </c>
      <c r="F29" s="66">
        <v>1</v>
      </c>
      <c r="G29" s="66"/>
      <c r="H29" s="66"/>
      <c r="I29" s="66">
        <v>1</v>
      </c>
      <c r="J29" s="66">
        <v>1</v>
      </c>
      <c r="K29" s="66"/>
      <c r="L29" s="66"/>
      <c r="M29" s="66"/>
      <c r="N29" s="66">
        <v>9</v>
      </c>
      <c r="O29" s="12">
        <f t="shared" si="4"/>
        <v>17.282999999999998</v>
      </c>
      <c r="P29" s="11">
        <f t="shared" si="5"/>
        <v>0.6757</v>
      </c>
      <c r="Q29" s="13">
        <v>0.3333333333333333</v>
      </c>
      <c r="R29" s="13">
        <v>0</v>
      </c>
      <c r="S29" s="13">
        <f t="shared" si="6"/>
        <v>-0.3333333333333333</v>
      </c>
      <c r="T29" s="13">
        <f t="shared" si="7"/>
        <v>-0.2252333333333333</v>
      </c>
      <c r="U29" s="11" t="s">
        <v>82</v>
      </c>
    </row>
    <row r="30" spans="1:21" ht="15" customHeight="1">
      <c r="A30" s="6">
        <v>2744</v>
      </c>
      <c r="B30" s="7" t="s">
        <v>264</v>
      </c>
      <c r="C30" s="8" t="s">
        <v>265</v>
      </c>
      <c r="D30" s="9" t="s">
        <v>136</v>
      </c>
      <c r="E30" s="127">
        <v>18</v>
      </c>
      <c r="F30" s="66"/>
      <c r="G30" s="66"/>
      <c r="H30" s="66"/>
      <c r="I30" s="66"/>
      <c r="J30" s="66"/>
      <c r="K30" s="66">
        <v>1</v>
      </c>
      <c r="L30" s="66"/>
      <c r="M30" s="66"/>
      <c r="N30" s="66">
        <v>25</v>
      </c>
      <c r="O30" s="12">
        <f t="shared" si="4"/>
        <v>16.11</v>
      </c>
      <c r="P30" s="11">
        <f t="shared" si="5"/>
        <v>0.6614</v>
      </c>
      <c r="Q30" s="13">
        <v>0.3333333333333333</v>
      </c>
      <c r="R30" s="13">
        <v>0</v>
      </c>
      <c r="S30" s="13">
        <f t="shared" si="6"/>
        <v>-0.3333333333333333</v>
      </c>
      <c r="T30" s="13">
        <f t="shared" si="7"/>
        <v>-0.22046666666666664</v>
      </c>
      <c r="U30" s="11" t="s">
        <v>82</v>
      </c>
    </row>
  </sheetData>
  <printOptions/>
  <pageMargins left="0.3937007874015748" right="0" top="0.1968503937007874" bottom="0" header="0.5118110236220472" footer="0.5118110236220472"/>
  <pageSetup horizontalDpi="400" verticalDpi="4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67"/>
  <sheetViews>
    <sheetView zoomScale="75" zoomScaleNormal="75" workbookViewId="0" topLeftCell="A46">
      <selection activeCell="U1" sqref="A1:U16384"/>
    </sheetView>
  </sheetViews>
  <sheetFormatPr defaultColWidth="9.00390625" defaultRowHeight="19.5" customHeight="1"/>
  <cols>
    <col min="1" max="1" width="7.125" style="27" customWidth="1"/>
    <col min="2" max="2" width="13.625" style="27" bestFit="1" customWidth="1"/>
    <col min="3" max="3" width="13.50390625" style="27" customWidth="1"/>
    <col min="4" max="4" width="12.125" style="27" customWidth="1"/>
    <col min="5" max="5" width="5.625" style="27" bestFit="1" customWidth="1"/>
    <col min="6" max="13" width="3.875" style="27" customWidth="1"/>
    <col min="14" max="14" width="4.375" style="27" customWidth="1"/>
    <col min="15" max="15" width="7.00390625" style="27" bestFit="1" customWidth="1"/>
    <col min="16" max="16" width="8.625" style="27" bestFit="1" customWidth="1"/>
    <col min="17" max="20" width="9.25390625" style="27" customWidth="1"/>
    <col min="21" max="21" width="4.50390625" style="27" customWidth="1"/>
    <col min="22" max="16384" width="9.00390625" style="27" customWidth="1"/>
  </cols>
  <sheetData>
    <row r="1" spans="1:5" ht="19.5" customHeight="1">
      <c r="A1" s="27" t="s">
        <v>737</v>
      </c>
      <c r="E1" s="129"/>
    </row>
    <row r="2" spans="1:5" ht="19.5" customHeight="1">
      <c r="A2" s="32" t="s">
        <v>738</v>
      </c>
      <c r="E2" s="129"/>
    </row>
    <row r="3" spans="1:21" ht="19.5" customHeight="1">
      <c r="A3" s="27" t="s">
        <v>739</v>
      </c>
      <c r="E3" s="129"/>
      <c r="T3" s="33"/>
      <c r="U3" s="34" t="s">
        <v>740</v>
      </c>
    </row>
    <row r="4" spans="1:21" ht="19.5" customHeight="1">
      <c r="A4" s="35" t="s">
        <v>699</v>
      </c>
      <c r="B4" s="36" t="s">
        <v>700</v>
      </c>
      <c r="C4" s="36" t="s">
        <v>701</v>
      </c>
      <c r="D4" s="36" t="s">
        <v>702</v>
      </c>
      <c r="E4" s="130" t="s">
        <v>703</v>
      </c>
      <c r="F4" s="36" t="s">
        <v>704</v>
      </c>
      <c r="G4" s="36" t="s">
        <v>705</v>
      </c>
      <c r="H4" s="36" t="s">
        <v>706</v>
      </c>
      <c r="I4" s="36" t="s">
        <v>707</v>
      </c>
      <c r="J4" s="36" t="s">
        <v>708</v>
      </c>
      <c r="K4" s="36" t="s">
        <v>709</v>
      </c>
      <c r="L4" s="36" t="s">
        <v>710</v>
      </c>
      <c r="M4" s="36" t="s">
        <v>711</v>
      </c>
      <c r="N4" s="36" t="s">
        <v>115</v>
      </c>
      <c r="O4" s="36" t="s">
        <v>116</v>
      </c>
      <c r="P4" s="36" t="s">
        <v>117</v>
      </c>
      <c r="Q4" s="36" t="s">
        <v>118</v>
      </c>
      <c r="R4" s="36" t="s">
        <v>119</v>
      </c>
      <c r="S4" s="36" t="s">
        <v>120</v>
      </c>
      <c r="T4" s="36" t="s">
        <v>121</v>
      </c>
      <c r="U4" s="36" t="s">
        <v>122</v>
      </c>
    </row>
    <row r="5" spans="1:21" ht="19.5" customHeight="1">
      <c r="A5" s="37">
        <v>5861</v>
      </c>
      <c r="B5" s="38" t="s">
        <v>741</v>
      </c>
      <c r="C5" s="39" t="s">
        <v>742</v>
      </c>
      <c r="D5" s="40" t="s">
        <v>743</v>
      </c>
      <c r="E5" s="131">
        <v>28.75</v>
      </c>
      <c r="F5" s="42">
        <v>1</v>
      </c>
      <c r="G5" s="42"/>
      <c r="H5" s="42"/>
      <c r="I5" s="42">
        <v>1</v>
      </c>
      <c r="J5" s="42"/>
      <c r="K5" s="42"/>
      <c r="L5" s="42"/>
      <c r="M5" s="42"/>
      <c r="N5" s="42">
        <v>6</v>
      </c>
      <c r="O5" s="43">
        <f aca="true" t="shared" si="0" ref="O5:O17">(1-((N5*0.003)+(M5*0.13)+(L5*0.05)+(K5*0.03)+(J5*0.09)+(I5*0.03)+(H5*0.02)+(G5*0.14)+(F5*0.03)))*E5</f>
        <v>26.5075</v>
      </c>
      <c r="P5" s="42">
        <f aca="true" t="shared" si="1" ref="P5:P17">ROUND((SQRT(O5)+2.6)/10,4)</f>
        <v>0.7749</v>
      </c>
      <c r="Q5" s="44">
        <v>0.4583333333333333</v>
      </c>
      <c r="R5" s="44">
        <v>0.5063657407407408</v>
      </c>
      <c r="S5" s="44">
        <f aca="true" t="shared" si="2" ref="S5:S16">R5-Q5</f>
        <v>0.048032407407407496</v>
      </c>
      <c r="T5" s="44">
        <f aca="true" t="shared" si="3" ref="T5:T16">S5*P5</f>
        <v>0.03722031250000007</v>
      </c>
      <c r="U5" s="42">
        <v>1</v>
      </c>
    </row>
    <row r="6" spans="1:21" ht="19.5" customHeight="1">
      <c r="A6" s="37">
        <v>3989</v>
      </c>
      <c r="B6" s="38" t="s">
        <v>730</v>
      </c>
      <c r="C6" s="39" t="s">
        <v>744</v>
      </c>
      <c r="D6" s="40" t="s">
        <v>732</v>
      </c>
      <c r="E6" s="131">
        <v>34</v>
      </c>
      <c r="F6" s="42">
        <v>1</v>
      </c>
      <c r="G6" s="42"/>
      <c r="H6" s="42"/>
      <c r="I6" s="42">
        <v>1</v>
      </c>
      <c r="J6" s="42">
        <v>1</v>
      </c>
      <c r="K6" s="42"/>
      <c r="L6" s="42"/>
      <c r="M6" s="42"/>
      <c r="N6" s="42">
        <v>11</v>
      </c>
      <c r="O6" s="43">
        <f t="shared" si="0"/>
        <v>27.778</v>
      </c>
      <c r="P6" s="42">
        <f t="shared" si="1"/>
        <v>0.787</v>
      </c>
      <c r="Q6" s="44">
        <v>0.4583333333333333</v>
      </c>
      <c r="R6" s="44">
        <v>0.5168171296296297</v>
      </c>
      <c r="S6" s="44">
        <f t="shared" si="2"/>
        <v>0.05848379629629635</v>
      </c>
      <c r="T6" s="44">
        <f t="shared" si="3"/>
        <v>0.046026747685185235</v>
      </c>
      <c r="U6" s="42">
        <v>2</v>
      </c>
    </row>
    <row r="7" spans="1:21" ht="19.5" customHeight="1">
      <c r="A7" s="37">
        <v>5791</v>
      </c>
      <c r="B7" s="38" t="s">
        <v>727</v>
      </c>
      <c r="C7" s="39" t="s">
        <v>728</v>
      </c>
      <c r="D7" s="40" t="s">
        <v>132</v>
      </c>
      <c r="E7" s="131">
        <v>28.75</v>
      </c>
      <c r="F7" s="42">
        <v>1</v>
      </c>
      <c r="G7" s="42"/>
      <c r="H7" s="42"/>
      <c r="I7" s="42"/>
      <c r="J7" s="42"/>
      <c r="K7" s="42"/>
      <c r="L7" s="42"/>
      <c r="M7" s="42"/>
      <c r="N7" s="42">
        <v>6</v>
      </c>
      <c r="O7" s="43">
        <f t="shared" si="0"/>
        <v>27.369999999999997</v>
      </c>
      <c r="P7" s="42">
        <f t="shared" si="1"/>
        <v>0.7832</v>
      </c>
      <c r="Q7" s="44">
        <v>0.4583333333333333</v>
      </c>
      <c r="R7" s="44">
        <v>0.5173726851851852</v>
      </c>
      <c r="S7" s="44">
        <f t="shared" si="2"/>
        <v>0.059039351851851885</v>
      </c>
      <c r="T7" s="44">
        <f t="shared" si="3"/>
        <v>0.046239620370370396</v>
      </c>
      <c r="U7" s="42">
        <v>3</v>
      </c>
    </row>
    <row r="8" spans="1:21" ht="19.5" customHeight="1">
      <c r="A8" s="37"/>
      <c r="B8" s="38" t="s">
        <v>223</v>
      </c>
      <c r="C8" s="39" t="s">
        <v>224</v>
      </c>
      <c r="D8" s="40" t="s">
        <v>124</v>
      </c>
      <c r="E8" s="131">
        <v>27</v>
      </c>
      <c r="F8" s="42"/>
      <c r="G8" s="42"/>
      <c r="H8" s="42"/>
      <c r="I8" s="42"/>
      <c r="J8" s="42">
        <v>1</v>
      </c>
      <c r="K8" s="42"/>
      <c r="L8" s="42"/>
      <c r="M8" s="42"/>
      <c r="N8" s="42">
        <v>12</v>
      </c>
      <c r="O8" s="43">
        <f t="shared" si="0"/>
        <v>23.598</v>
      </c>
      <c r="P8" s="42">
        <f t="shared" si="1"/>
        <v>0.7458</v>
      </c>
      <c r="Q8" s="44">
        <v>0.4583333333333333</v>
      </c>
      <c r="R8" s="44">
        <v>0.5224884259259259</v>
      </c>
      <c r="S8" s="44">
        <f t="shared" si="2"/>
        <v>0.06415509259259261</v>
      </c>
      <c r="T8" s="44">
        <f t="shared" si="3"/>
        <v>0.04784686805555557</v>
      </c>
      <c r="U8" s="42">
        <v>4</v>
      </c>
    </row>
    <row r="9" spans="1:21" ht="19.5" customHeight="1">
      <c r="A9" s="37">
        <v>5888</v>
      </c>
      <c r="B9" s="38" t="s">
        <v>745</v>
      </c>
      <c r="C9" s="39" t="s">
        <v>746</v>
      </c>
      <c r="D9" s="40" t="s">
        <v>123</v>
      </c>
      <c r="E9" s="131">
        <v>21</v>
      </c>
      <c r="F9" s="42">
        <v>1</v>
      </c>
      <c r="G9" s="42"/>
      <c r="H9" s="42"/>
      <c r="I9" s="42">
        <v>1</v>
      </c>
      <c r="J9" s="42">
        <v>1</v>
      </c>
      <c r="K9" s="42"/>
      <c r="L9" s="42"/>
      <c r="M9" s="42"/>
      <c r="N9" s="42">
        <v>9</v>
      </c>
      <c r="O9" s="43">
        <f t="shared" si="0"/>
        <v>17.282999999999998</v>
      </c>
      <c r="P9" s="42">
        <f t="shared" si="1"/>
        <v>0.6757</v>
      </c>
      <c r="Q9" s="44">
        <v>0.4583333333333333</v>
      </c>
      <c r="R9" s="44">
        <v>0.5309027777777778</v>
      </c>
      <c r="S9" s="44">
        <f t="shared" si="2"/>
        <v>0.07256944444444452</v>
      </c>
      <c r="T9" s="44">
        <f t="shared" si="3"/>
        <v>0.04903517361111116</v>
      </c>
      <c r="U9" s="42">
        <v>5</v>
      </c>
    </row>
    <row r="10" spans="1:21" ht="19.5" customHeight="1">
      <c r="A10" s="37"/>
      <c r="B10" s="38" t="s">
        <v>274</v>
      </c>
      <c r="C10" s="39" t="s">
        <v>275</v>
      </c>
      <c r="D10" s="40" t="s">
        <v>276</v>
      </c>
      <c r="E10" s="131">
        <v>21.25</v>
      </c>
      <c r="F10" s="42"/>
      <c r="G10" s="42"/>
      <c r="H10" s="42"/>
      <c r="I10" s="42">
        <v>1</v>
      </c>
      <c r="J10" s="42">
        <v>1</v>
      </c>
      <c r="K10" s="42"/>
      <c r="L10" s="42"/>
      <c r="M10" s="42"/>
      <c r="N10" s="42">
        <v>15</v>
      </c>
      <c r="O10" s="43">
        <f t="shared" si="0"/>
        <v>17.74375</v>
      </c>
      <c r="P10" s="42">
        <f t="shared" si="1"/>
        <v>0.6812</v>
      </c>
      <c r="Q10" s="44">
        <v>0.4583333333333333</v>
      </c>
      <c r="R10" s="44">
        <v>0.5313773148148148</v>
      </c>
      <c r="S10" s="44">
        <f t="shared" si="2"/>
        <v>0.07304398148148145</v>
      </c>
      <c r="T10" s="44">
        <f t="shared" si="3"/>
        <v>0.049757560185185165</v>
      </c>
      <c r="U10" s="42">
        <v>6</v>
      </c>
    </row>
    <row r="11" spans="1:21" ht="19.5" customHeight="1">
      <c r="A11" s="37">
        <v>5005</v>
      </c>
      <c r="B11" s="38" t="s">
        <v>314</v>
      </c>
      <c r="C11" s="39" t="s">
        <v>315</v>
      </c>
      <c r="D11" s="40" t="s">
        <v>316</v>
      </c>
      <c r="E11" s="131">
        <v>26.5</v>
      </c>
      <c r="F11" s="42"/>
      <c r="G11" s="42"/>
      <c r="H11" s="42"/>
      <c r="I11" s="42"/>
      <c r="J11" s="42">
        <v>1</v>
      </c>
      <c r="K11" s="42">
        <v>1</v>
      </c>
      <c r="L11" s="42"/>
      <c r="M11" s="42"/>
      <c r="N11" s="42">
        <v>12</v>
      </c>
      <c r="O11" s="43">
        <f t="shared" si="0"/>
        <v>22.366</v>
      </c>
      <c r="P11" s="42">
        <f t="shared" si="1"/>
        <v>0.7329</v>
      </c>
      <c r="Q11" s="44">
        <v>0.4583333333333333</v>
      </c>
      <c r="R11" s="44">
        <v>0.5264930555555556</v>
      </c>
      <c r="S11" s="44">
        <f t="shared" si="2"/>
        <v>0.06815972222222227</v>
      </c>
      <c r="T11" s="44">
        <f t="shared" si="3"/>
        <v>0.0499542604166667</v>
      </c>
      <c r="U11" s="42">
        <v>7</v>
      </c>
    </row>
    <row r="12" spans="1:21" ht="19.5" customHeight="1">
      <c r="A12" s="37">
        <v>2377</v>
      </c>
      <c r="B12" s="38" t="s">
        <v>227</v>
      </c>
      <c r="C12" s="39" t="s">
        <v>228</v>
      </c>
      <c r="D12" s="40" t="s">
        <v>125</v>
      </c>
      <c r="E12" s="131">
        <v>26</v>
      </c>
      <c r="F12" s="42"/>
      <c r="G12" s="42"/>
      <c r="H12" s="42"/>
      <c r="I12" s="42"/>
      <c r="J12" s="42"/>
      <c r="K12" s="42"/>
      <c r="L12" s="42"/>
      <c r="M12" s="42"/>
      <c r="N12" s="42">
        <v>11</v>
      </c>
      <c r="O12" s="43">
        <f t="shared" si="0"/>
        <v>25.142</v>
      </c>
      <c r="P12" s="42">
        <f t="shared" si="1"/>
        <v>0.7614</v>
      </c>
      <c r="Q12" s="44">
        <v>0.4583333333333333</v>
      </c>
      <c r="R12" s="44">
        <v>0.5260185185185186</v>
      </c>
      <c r="S12" s="44">
        <f t="shared" si="2"/>
        <v>0.06768518518518524</v>
      </c>
      <c r="T12" s="44">
        <f t="shared" si="3"/>
        <v>0.05153550000000004</v>
      </c>
      <c r="U12" s="42">
        <v>8</v>
      </c>
    </row>
    <row r="13" spans="1:21" ht="19.5" customHeight="1">
      <c r="A13" s="37">
        <v>2744</v>
      </c>
      <c r="B13" s="38" t="s">
        <v>80</v>
      </c>
      <c r="C13" s="39" t="s">
        <v>81</v>
      </c>
      <c r="D13" s="40" t="s">
        <v>136</v>
      </c>
      <c r="E13" s="131">
        <v>18</v>
      </c>
      <c r="F13" s="42"/>
      <c r="G13" s="42"/>
      <c r="H13" s="42"/>
      <c r="I13" s="42"/>
      <c r="J13" s="42"/>
      <c r="K13" s="42"/>
      <c r="L13" s="42"/>
      <c r="M13" s="42"/>
      <c r="N13" s="42">
        <v>25</v>
      </c>
      <c r="O13" s="43">
        <f t="shared" si="0"/>
        <v>16.650000000000002</v>
      </c>
      <c r="P13" s="42">
        <f t="shared" si="1"/>
        <v>0.668</v>
      </c>
      <c r="Q13" s="44">
        <v>0.4583333333333333</v>
      </c>
      <c r="R13" s="44">
        <v>0.5357060185185185</v>
      </c>
      <c r="S13" s="44">
        <f t="shared" si="2"/>
        <v>0.0773726851851852</v>
      </c>
      <c r="T13" s="44">
        <f t="shared" si="3"/>
        <v>0.05168495370370371</v>
      </c>
      <c r="U13" s="42">
        <v>9</v>
      </c>
    </row>
    <row r="14" spans="1:21" ht="19.5" customHeight="1">
      <c r="A14" s="37">
        <v>5629</v>
      </c>
      <c r="B14" s="38" t="s">
        <v>382</v>
      </c>
      <c r="C14" s="39" t="s">
        <v>383</v>
      </c>
      <c r="D14" s="40" t="s">
        <v>135</v>
      </c>
      <c r="E14" s="131">
        <v>17.75</v>
      </c>
      <c r="F14" s="42"/>
      <c r="G14" s="42"/>
      <c r="H14" s="42"/>
      <c r="I14" s="42"/>
      <c r="J14" s="42">
        <v>1</v>
      </c>
      <c r="K14" s="42"/>
      <c r="L14" s="42"/>
      <c r="M14" s="42"/>
      <c r="N14" s="42">
        <v>13</v>
      </c>
      <c r="O14" s="43">
        <f t="shared" si="0"/>
        <v>15.46025</v>
      </c>
      <c r="P14" s="42">
        <f t="shared" si="1"/>
        <v>0.6532</v>
      </c>
      <c r="Q14" s="44">
        <v>0.4583333333333333</v>
      </c>
      <c r="R14" s="44">
        <v>0.5381712962962962</v>
      </c>
      <c r="S14" s="44">
        <f t="shared" si="2"/>
        <v>0.07983796296296292</v>
      </c>
      <c r="T14" s="44">
        <f t="shared" si="3"/>
        <v>0.052150157407407374</v>
      </c>
      <c r="U14" s="42">
        <v>10</v>
      </c>
    </row>
    <row r="15" spans="1:21" ht="19.5" customHeight="1">
      <c r="A15" s="37">
        <v>6114</v>
      </c>
      <c r="B15" s="38" t="s">
        <v>633</v>
      </c>
      <c r="C15" s="39" t="s">
        <v>634</v>
      </c>
      <c r="D15" s="40" t="s">
        <v>231</v>
      </c>
      <c r="E15" s="131">
        <v>16.25</v>
      </c>
      <c r="F15" s="42">
        <v>1</v>
      </c>
      <c r="G15" s="42"/>
      <c r="H15" s="42"/>
      <c r="I15" s="42">
        <v>1</v>
      </c>
      <c r="J15" s="42">
        <v>1</v>
      </c>
      <c r="K15" s="42"/>
      <c r="L15" s="42"/>
      <c r="M15" s="42"/>
      <c r="N15" s="42">
        <v>26</v>
      </c>
      <c r="O15" s="43">
        <f t="shared" si="0"/>
        <v>12.545</v>
      </c>
      <c r="P15" s="42">
        <f t="shared" si="1"/>
        <v>0.6142</v>
      </c>
      <c r="Q15" s="44">
        <v>0.4583333333333333</v>
      </c>
      <c r="R15" s="44">
        <v>0.5587037037037037</v>
      </c>
      <c r="S15" s="44">
        <f t="shared" si="2"/>
        <v>0.10037037037037039</v>
      </c>
      <c r="T15" s="44">
        <f t="shared" si="3"/>
        <v>0.06164748148148149</v>
      </c>
      <c r="U15" s="42">
        <v>11</v>
      </c>
    </row>
    <row r="16" spans="1:21" ht="19.5" customHeight="1">
      <c r="A16" s="37">
        <v>6171</v>
      </c>
      <c r="B16" s="38" t="s">
        <v>712</v>
      </c>
      <c r="C16" s="39" t="s">
        <v>713</v>
      </c>
      <c r="D16" s="40" t="s">
        <v>129</v>
      </c>
      <c r="E16" s="131">
        <v>27.75</v>
      </c>
      <c r="F16" s="42"/>
      <c r="G16" s="42"/>
      <c r="H16" s="42"/>
      <c r="I16" s="42"/>
      <c r="J16" s="42">
        <v>1</v>
      </c>
      <c r="K16" s="42"/>
      <c r="L16" s="42"/>
      <c r="M16" s="42"/>
      <c r="N16" s="42">
        <v>7</v>
      </c>
      <c r="O16" s="43">
        <f t="shared" si="0"/>
        <v>24.66975</v>
      </c>
      <c r="P16" s="42">
        <f t="shared" si="1"/>
        <v>0.7567</v>
      </c>
      <c r="Q16" s="44">
        <v>0.4583333333333333</v>
      </c>
      <c r="R16" s="44">
        <v>0.540462962962963</v>
      </c>
      <c r="S16" s="44">
        <f t="shared" si="2"/>
        <v>0.08212962962962972</v>
      </c>
      <c r="T16" s="44">
        <f t="shared" si="3"/>
        <v>0.06214749074074081</v>
      </c>
      <c r="U16" s="42">
        <v>12</v>
      </c>
    </row>
    <row r="17" spans="1:21" ht="19.5" customHeight="1">
      <c r="A17" s="37">
        <v>6294</v>
      </c>
      <c r="B17" s="38" t="s">
        <v>714</v>
      </c>
      <c r="C17" s="39" t="s">
        <v>715</v>
      </c>
      <c r="D17" s="40" t="s">
        <v>284</v>
      </c>
      <c r="E17" s="131">
        <v>27.5</v>
      </c>
      <c r="F17" s="42">
        <v>1</v>
      </c>
      <c r="G17" s="42"/>
      <c r="H17" s="42"/>
      <c r="I17" s="42">
        <v>1</v>
      </c>
      <c r="J17" s="42">
        <v>1</v>
      </c>
      <c r="K17" s="42"/>
      <c r="L17" s="42"/>
      <c r="M17" s="42"/>
      <c r="N17" s="42"/>
      <c r="O17" s="43">
        <f t="shared" si="0"/>
        <v>23.375</v>
      </c>
      <c r="P17" s="42">
        <f t="shared" si="1"/>
        <v>0.7435</v>
      </c>
      <c r="Q17" s="44">
        <v>0.4583333333333333</v>
      </c>
      <c r="R17" s="44" t="s">
        <v>747</v>
      </c>
      <c r="S17" s="44" t="s">
        <v>747</v>
      </c>
      <c r="T17" s="44" t="s">
        <v>747</v>
      </c>
      <c r="U17" s="44" t="s">
        <v>747</v>
      </c>
    </row>
    <row r="19" spans="1:21" ht="19.5" customHeight="1">
      <c r="A19" s="32" t="s">
        <v>748</v>
      </c>
      <c r="E19" s="129"/>
      <c r="T19" s="33"/>
      <c r="U19" s="34" t="s">
        <v>698</v>
      </c>
    </row>
    <row r="20" spans="1:21" ht="19.5" customHeight="1">
      <c r="A20" s="35" t="s">
        <v>137</v>
      </c>
      <c r="B20" s="36" t="s">
        <v>138</v>
      </c>
      <c r="C20" s="36" t="s">
        <v>139</v>
      </c>
      <c r="D20" s="36" t="s">
        <v>140</v>
      </c>
      <c r="E20" s="130" t="s">
        <v>141</v>
      </c>
      <c r="F20" s="36" t="s">
        <v>142</v>
      </c>
      <c r="G20" s="36" t="s">
        <v>143</v>
      </c>
      <c r="H20" s="36" t="s">
        <v>144</v>
      </c>
      <c r="I20" s="36" t="s">
        <v>145</v>
      </c>
      <c r="J20" s="36" t="s">
        <v>146</v>
      </c>
      <c r="K20" s="36" t="s">
        <v>147</v>
      </c>
      <c r="L20" s="36" t="s">
        <v>148</v>
      </c>
      <c r="M20" s="36" t="s">
        <v>149</v>
      </c>
      <c r="N20" s="36" t="s">
        <v>115</v>
      </c>
      <c r="O20" s="36" t="s">
        <v>116</v>
      </c>
      <c r="P20" s="36" t="s">
        <v>117</v>
      </c>
      <c r="Q20" s="36" t="s">
        <v>118</v>
      </c>
      <c r="R20" s="36" t="s">
        <v>119</v>
      </c>
      <c r="S20" s="36" t="s">
        <v>120</v>
      </c>
      <c r="T20" s="36" t="s">
        <v>121</v>
      </c>
      <c r="U20" s="36" t="s">
        <v>122</v>
      </c>
    </row>
    <row r="21" spans="1:21" ht="19.5" customHeight="1">
      <c r="A21" s="37">
        <v>5791</v>
      </c>
      <c r="B21" s="38" t="s">
        <v>749</v>
      </c>
      <c r="C21" s="39" t="s">
        <v>750</v>
      </c>
      <c r="D21" s="40" t="s">
        <v>132</v>
      </c>
      <c r="E21" s="131">
        <v>28.75</v>
      </c>
      <c r="F21" s="42">
        <v>1</v>
      </c>
      <c r="G21" s="42"/>
      <c r="H21" s="42"/>
      <c r="I21" s="42"/>
      <c r="J21" s="42"/>
      <c r="K21" s="42"/>
      <c r="L21" s="42"/>
      <c r="M21" s="42"/>
      <c r="N21" s="42">
        <v>6</v>
      </c>
      <c r="O21" s="43">
        <f aca="true" t="shared" si="4" ref="O21:O33">(1-((N21*0.003)+(M21*0.13)+(L21*0.05)+(K21*0.03)+(J21*0.09)+(I21*0.03)+(H21*0.02)+(G21*0.14)+(F21*0.03)))*E21</f>
        <v>27.369999999999997</v>
      </c>
      <c r="P21" s="42">
        <f aca="true" t="shared" si="5" ref="P21:P33">ROUND((SQRT(O21)+2.6)/10,4)</f>
        <v>0.7832</v>
      </c>
      <c r="Q21" s="44">
        <v>0.5729166666666666</v>
      </c>
      <c r="R21" s="44">
        <v>0.6129513888888889</v>
      </c>
      <c r="S21" s="44">
        <f aca="true" t="shared" si="6" ref="S21:S32">R21-Q21</f>
        <v>0.04003472222222226</v>
      </c>
      <c r="T21" s="44">
        <f aca="true" t="shared" si="7" ref="T21:T32">S21*P21</f>
        <v>0.03135519444444448</v>
      </c>
      <c r="U21" s="42">
        <v>1</v>
      </c>
    </row>
    <row r="22" spans="1:21" ht="19.5" customHeight="1">
      <c r="A22" s="37">
        <v>3989</v>
      </c>
      <c r="B22" s="38" t="s">
        <v>751</v>
      </c>
      <c r="C22" s="39" t="s">
        <v>731</v>
      </c>
      <c r="D22" s="40" t="s">
        <v>752</v>
      </c>
      <c r="E22" s="131">
        <v>34</v>
      </c>
      <c r="F22" s="42">
        <v>1</v>
      </c>
      <c r="G22" s="42"/>
      <c r="H22" s="42"/>
      <c r="I22" s="42">
        <v>1</v>
      </c>
      <c r="J22" s="42">
        <v>1</v>
      </c>
      <c r="K22" s="42"/>
      <c r="L22" s="42"/>
      <c r="M22" s="42"/>
      <c r="N22" s="42">
        <v>11</v>
      </c>
      <c r="O22" s="43">
        <f t="shared" si="4"/>
        <v>27.778</v>
      </c>
      <c r="P22" s="42">
        <f t="shared" si="5"/>
        <v>0.787</v>
      </c>
      <c r="Q22" s="44">
        <v>0.5729166666666666</v>
      </c>
      <c r="R22" s="44">
        <v>0.6151273148148148</v>
      </c>
      <c r="S22" s="44">
        <f t="shared" si="6"/>
        <v>0.04221064814814812</v>
      </c>
      <c r="T22" s="44">
        <f t="shared" si="7"/>
        <v>0.03321978009259258</v>
      </c>
      <c r="U22" s="42">
        <v>2</v>
      </c>
    </row>
    <row r="23" spans="1:21" ht="19.5" customHeight="1">
      <c r="A23" s="37"/>
      <c r="B23" s="38" t="s">
        <v>733</v>
      </c>
      <c r="C23" s="39" t="s">
        <v>734</v>
      </c>
      <c r="D23" s="40" t="s">
        <v>124</v>
      </c>
      <c r="E23" s="131">
        <v>27</v>
      </c>
      <c r="F23" s="42"/>
      <c r="G23" s="42"/>
      <c r="H23" s="42"/>
      <c r="I23" s="42"/>
      <c r="J23" s="42">
        <v>1</v>
      </c>
      <c r="K23" s="42"/>
      <c r="L23" s="42"/>
      <c r="M23" s="42"/>
      <c r="N23" s="42">
        <v>12</v>
      </c>
      <c r="O23" s="43">
        <f t="shared" si="4"/>
        <v>23.598</v>
      </c>
      <c r="P23" s="42">
        <f t="shared" si="5"/>
        <v>0.7458</v>
      </c>
      <c r="Q23" s="44">
        <v>0.5729166666666666</v>
      </c>
      <c r="R23" s="44">
        <v>0.6192013888888889</v>
      </c>
      <c r="S23" s="44">
        <f t="shared" si="6"/>
        <v>0.04628472222222224</v>
      </c>
      <c r="T23" s="44">
        <f t="shared" si="7"/>
        <v>0.03451914583333335</v>
      </c>
      <c r="U23" s="42">
        <v>3</v>
      </c>
    </row>
    <row r="24" spans="1:21" ht="19.5" customHeight="1">
      <c r="A24" s="37">
        <v>5888</v>
      </c>
      <c r="B24" s="38" t="s">
        <v>753</v>
      </c>
      <c r="C24" s="39" t="s">
        <v>723</v>
      </c>
      <c r="D24" s="40" t="s">
        <v>123</v>
      </c>
      <c r="E24" s="131">
        <v>21</v>
      </c>
      <c r="F24" s="42">
        <v>1</v>
      </c>
      <c r="G24" s="42"/>
      <c r="H24" s="42"/>
      <c r="I24" s="42">
        <v>1</v>
      </c>
      <c r="J24" s="42">
        <v>1</v>
      </c>
      <c r="K24" s="42"/>
      <c r="L24" s="42"/>
      <c r="M24" s="42"/>
      <c r="N24" s="42">
        <v>9</v>
      </c>
      <c r="O24" s="43">
        <f t="shared" si="4"/>
        <v>17.282999999999998</v>
      </c>
      <c r="P24" s="42">
        <f t="shared" si="5"/>
        <v>0.6757</v>
      </c>
      <c r="Q24" s="44">
        <v>0.5729166666666666</v>
      </c>
      <c r="R24" s="44">
        <v>0.6271180555555556</v>
      </c>
      <c r="S24" s="44">
        <f t="shared" si="6"/>
        <v>0.054201388888888924</v>
      </c>
      <c r="T24" s="44">
        <f t="shared" si="7"/>
        <v>0.036623878472222246</v>
      </c>
      <c r="U24" s="42">
        <v>4</v>
      </c>
    </row>
    <row r="25" spans="1:21" ht="19.5" customHeight="1">
      <c r="A25" s="37">
        <v>5861</v>
      </c>
      <c r="B25" s="38" t="s">
        <v>729</v>
      </c>
      <c r="C25" s="39" t="s">
        <v>754</v>
      </c>
      <c r="D25" s="40" t="s">
        <v>755</v>
      </c>
      <c r="E25" s="131">
        <v>28.75</v>
      </c>
      <c r="F25" s="42">
        <v>1</v>
      </c>
      <c r="G25" s="42"/>
      <c r="H25" s="42"/>
      <c r="I25" s="42">
        <v>1</v>
      </c>
      <c r="J25" s="42"/>
      <c r="K25" s="42"/>
      <c r="L25" s="42"/>
      <c r="M25" s="42"/>
      <c r="N25" s="42">
        <v>6</v>
      </c>
      <c r="O25" s="43">
        <f t="shared" si="4"/>
        <v>26.5075</v>
      </c>
      <c r="P25" s="42">
        <f t="shared" si="5"/>
        <v>0.7749</v>
      </c>
      <c r="Q25" s="44">
        <v>0.5729166666666666</v>
      </c>
      <c r="R25" s="44">
        <v>0.6207523148148147</v>
      </c>
      <c r="S25" s="44">
        <f t="shared" si="6"/>
        <v>0.04783564814814811</v>
      </c>
      <c r="T25" s="44">
        <f t="shared" si="7"/>
        <v>0.037067843749999975</v>
      </c>
      <c r="U25" s="42">
        <v>5</v>
      </c>
    </row>
    <row r="26" spans="1:21" ht="19.5" customHeight="1">
      <c r="A26" s="37">
        <v>6114</v>
      </c>
      <c r="B26" s="38" t="s">
        <v>756</v>
      </c>
      <c r="C26" s="39" t="s">
        <v>757</v>
      </c>
      <c r="D26" s="40" t="s">
        <v>231</v>
      </c>
      <c r="E26" s="131">
        <v>16.25</v>
      </c>
      <c r="F26" s="42">
        <v>1</v>
      </c>
      <c r="G26" s="42"/>
      <c r="H26" s="42"/>
      <c r="I26" s="42">
        <v>1</v>
      </c>
      <c r="J26" s="42">
        <v>1</v>
      </c>
      <c r="K26" s="42"/>
      <c r="L26" s="42"/>
      <c r="M26" s="42"/>
      <c r="N26" s="42">
        <v>26</v>
      </c>
      <c r="O26" s="43">
        <f t="shared" si="4"/>
        <v>12.545</v>
      </c>
      <c r="P26" s="42">
        <f t="shared" si="5"/>
        <v>0.6142</v>
      </c>
      <c r="Q26" s="44">
        <v>0.5729166666666666</v>
      </c>
      <c r="R26" s="44">
        <v>0.6346875</v>
      </c>
      <c r="S26" s="44">
        <f t="shared" si="6"/>
        <v>0.06177083333333333</v>
      </c>
      <c r="T26" s="44">
        <f t="shared" si="7"/>
        <v>0.03793964583333333</v>
      </c>
      <c r="U26" s="42">
        <v>6</v>
      </c>
    </row>
    <row r="27" spans="1:21" ht="19.5" customHeight="1">
      <c r="A27" s="37">
        <v>5005</v>
      </c>
      <c r="B27" s="38" t="s">
        <v>758</v>
      </c>
      <c r="C27" s="39" t="s">
        <v>759</v>
      </c>
      <c r="D27" s="40" t="s">
        <v>760</v>
      </c>
      <c r="E27" s="131">
        <v>26.5</v>
      </c>
      <c r="F27" s="42"/>
      <c r="G27" s="42"/>
      <c r="H27" s="42"/>
      <c r="I27" s="42"/>
      <c r="J27" s="42">
        <v>1</v>
      </c>
      <c r="K27" s="42">
        <v>1</v>
      </c>
      <c r="L27" s="42"/>
      <c r="M27" s="42"/>
      <c r="N27" s="42">
        <v>12</v>
      </c>
      <c r="O27" s="43">
        <f t="shared" si="4"/>
        <v>22.366</v>
      </c>
      <c r="P27" s="42">
        <f t="shared" si="5"/>
        <v>0.7329</v>
      </c>
      <c r="Q27" s="44">
        <v>0.5729166666666666</v>
      </c>
      <c r="R27" s="44">
        <v>0.625011574074074</v>
      </c>
      <c r="S27" s="44">
        <f t="shared" si="6"/>
        <v>0.05209490740740741</v>
      </c>
      <c r="T27" s="44">
        <f t="shared" si="7"/>
        <v>0.03818035763888889</v>
      </c>
      <c r="U27" s="42">
        <v>7</v>
      </c>
    </row>
    <row r="28" spans="1:21" ht="19.5" customHeight="1">
      <c r="A28" s="37">
        <v>2744</v>
      </c>
      <c r="B28" s="38" t="s">
        <v>761</v>
      </c>
      <c r="C28" s="39" t="s">
        <v>762</v>
      </c>
      <c r="D28" s="40" t="s">
        <v>136</v>
      </c>
      <c r="E28" s="131">
        <v>18</v>
      </c>
      <c r="F28" s="42"/>
      <c r="G28" s="42"/>
      <c r="H28" s="42"/>
      <c r="I28" s="42"/>
      <c r="J28" s="42"/>
      <c r="K28" s="42"/>
      <c r="L28" s="42"/>
      <c r="M28" s="42"/>
      <c r="N28" s="42">
        <v>25</v>
      </c>
      <c r="O28" s="43">
        <f t="shared" si="4"/>
        <v>16.650000000000002</v>
      </c>
      <c r="P28" s="42">
        <f t="shared" si="5"/>
        <v>0.668</v>
      </c>
      <c r="Q28" s="44">
        <v>0.5729166666666666</v>
      </c>
      <c r="R28" s="44">
        <v>0.6312384259259259</v>
      </c>
      <c r="S28" s="44">
        <f t="shared" si="6"/>
        <v>0.05832175925925931</v>
      </c>
      <c r="T28" s="44">
        <f t="shared" si="7"/>
        <v>0.03895893518518522</v>
      </c>
      <c r="U28" s="42">
        <v>8</v>
      </c>
    </row>
    <row r="29" spans="1:21" ht="19.5" customHeight="1">
      <c r="A29" s="37">
        <v>5629</v>
      </c>
      <c r="B29" s="38" t="s">
        <v>763</v>
      </c>
      <c r="C29" s="39" t="s">
        <v>764</v>
      </c>
      <c r="D29" s="40" t="s">
        <v>135</v>
      </c>
      <c r="E29" s="131">
        <v>17.75</v>
      </c>
      <c r="F29" s="42"/>
      <c r="G29" s="42"/>
      <c r="H29" s="42"/>
      <c r="I29" s="42"/>
      <c r="J29" s="42">
        <v>1</v>
      </c>
      <c r="K29" s="42"/>
      <c r="L29" s="42"/>
      <c r="M29" s="42"/>
      <c r="N29" s="42">
        <v>13</v>
      </c>
      <c r="O29" s="43">
        <f t="shared" si="4"/>
        <v>15.46025</v>
      </c>
      <c r="P29" s="42">
        <f t="shared" si="5"/>
        <v>0.6532</v>
      </c>
      <c r="Q29" s="44">
        <v>0.5729166666666666</v>
      </c>
      <c r="R29" s="44">
        <v>0.6346759259259259</v>
      </c>
      <c r="S29" s="44">
        <f t="shared" si="6"/>
        <v>0.06175925925925929</v>
      </c>
      <c r="T29" s="44">
        <f t="shared" si="7"/>
        <v>0.04034114814814817</v>
      </c>
      <c r="U29" s="42">
        <v>9</v>
      </c>
    </row>
    <row r="30" spans="1:21" ht="19.5" customHeight="1">
      <c r="A30" s="37"/>
      <c r="B30" s="38" t="s">
        <v>725</v>
      </c>
      <c r="C30" s="39" t="s">
        <v>765</v>
      </c>
      <c r="D30" s="40" t="s">
        <v>766</v>
      </c>
      <c r="E30" s="131">
        <v>21.25</v>
      </c>
      <c r="F30" s="42"/>
      <c r="G30" s="42"/>
      <c r="H30" s="42"/>
      <c r="I30" s="42">
        <v>1</v>
      </c>
      <c r="J30" s="42">
        <v>1</v>
      </c>
      <c r="K30" s="42"/>
      <c r="L30" s="42"/>
      <c r="M30" s="42"/>
      <c r="N30" s="42">
        <v>15</v>
      </c>
      <c r="O30" s="43">
        <f t="shared" si="4"/>
        <v>17.74375</v>
      </c>
      <c r="P30" s="42">
        <f t="shared" si="5"/>
        <v>0.6812</v>
      </c>
      <c r="Q30" s="44">
        <v>0.5729166666666666</v>
      </c>
      <c r="R30" s="44">
        <v>0.6321527777777778</v>
      </c>
      <c r="S30" s="44">
        <f t="shared" si="6"/>
        <v>0.059236111111111156</v>
      </c>
      <c r="T30" s="44">
        <f t="shared" si="7"/>
        <v>0.04035163888888892</v>
      </c>
      <c r="U30" s="42">
        <v>10</v>
      </c>
    </row>
    <row r="31" spans="1:21" ht="19.5" customHeight="1">
      <c r="A31" s="37">
        <v>6171</v>
      </c>
      <c r="B31" s="38" t="s">
        <v>736</v>
      </c>
      <c r="C31" s="39" t="s">
        <v>726</v>
      </c>
      <c r="D31" s="40" t="s">
        <v>129</v>
      </c>
      <c r="E31" s="131">
        <v>27.75</v>
      </c>
      <c r="F31" s="42"/>
      <c r="G31" s="42"/>
      <c r="H31" s="42"/>
      <c r="I31" s="42"/>
      <c r="J31" s="42">
        <v>1</v>
      </c>
      <c r="K31" s="42"/>
      <c r="L31" s="42"/>
      <c r="M31" s="42"/>
      <c r="N31" s="42">
        <v>7</v>
      </c>
      <c r="O31" s="43">
        <f>(1-((N31*0.003)+(M31*0.13)+(L31*0.05)+(K31*0.03)+(J31*0.09)+(I31*0.03)+(H31*0.02)+(G31*0.14)+(F31*0.03)))*E31</f>
        <v>24.66975</v>
      </c>
      <c r="P31" s="42">
        <f>ROUND((SQRT(O31)+2.6)/10,4)</f>
        <v>0.7567</v>
      </c>
      <c r="Q31" s="44">
        <v>0.5729166666666666</v>
      </c>
      <c r="R31" s="44">
        <v>0.6300462962962963</v>
      </c>
      <c r="S31" s="44">
        <f>R31-Q31</f>
        <v>0.05712962962962964</v>
      </c>
      <c r="T31" s="44">
        <f>S31*P31</f>
        <v>0.04322999074074075</v>
      </c>
      <c r="U31" s="42">
        <v>11</v>
      </c>
    </row>
    <row r="32" spans="1:21" ht="19.5" customHeight="1">
      <c r="A32" s="37">
        <v>2377</v>
      </c>
      <c r="B32" s="38" t="s">
        <v>724</v>
      </c>
      <c r="C32" s="39" t="s">
        <v>767</v>
      </c>
      <c r="D32" s="40" t="s">
        <v>125</v>
      </c>
      <c r="E32" s="131">
        <v>26</v>
      </c>
      <c r="F32" s="42"/>
      <c r="G32" s="42"/>
      <c r="H32" s="42"/>
      <c r="I32" s="42"/>
      <c r="J32" s="42"/>
      <c r="K32" s="42"/>
      <c r="L32" s="42"/>
      <c r="M32" s="42"/>
      <c r="N32" s="42">
        <v>11</v>
      </c>
      <c r="O32" s="43">
        <f t="shared" si="4"/>
        <v>25.142</v>
      </c>
      <c r="P32" s="42">
        <f t="shared" si="5"/>
        <v>0.7614</v>
      </c>
      <c r="Q32" s="44">
        <v>0.5729166666666666</v>
      </c>
      <c r="R32" s="44">
        <v>0.6305555555555555</v>
      </c>
      <c r="S32" s="44">
        <f t="shared" si="6"/>
        <v>0.057638888888888906</v>
      </c>
      <c r="T32" s="44">
        <f t="shared" si="7"/>
        <v>0.04388625000000001</v>
      </c>
      <c r="U32" s="42">
        <v>12</v>
      </c>
    </row>
    <row r="33" spans="1:21" ht="19.5" customHeight="1">
      <c r="A33" s="37">
        <v>6294</v>
      </c>
      <c r="B33" s="38" t="s">
        <v>768</v>
      </c>
      <c r="C33" s="39" t="s">
        <v>735</v>
      </c>
      <c r="D33" s="40" t="s">
        <v>284</v>
      </c>
      <c r="E33" s="131">
        <v>27.5</v>
      </c>
      <c r="F33" s="42">
        <v>1</v>
      </c>
      <c r="G33" s="42"/>
      <c r="H33" s="42"/>
      <c r="I33" s="42">
        <v>1</v>
      </c>
      <c r="J33" s="42">
        <v>1</v>
      </c>
      <c r="K33" s="42"/>
      <c r="L33" s="42"/>
      <c r="M33" s="42"/>
      <c r="N33" s="42"/>
      <c r="O33" s="43">
        <f t="shared" si="4"/>
        <v>23.375</v>
      </c>
      <c r="P33" s="42">
        <f t="shared" si="5"/>
        <v>0.7435</v>
      </c>
      <c r="Q33" s="44">
        <v>0.5729166666666666</v>
      </c>
      <c r="R33" s="44" t="s">
        <v>769</v>
      </c>
      <c r="S33" s="44" t="s">
        <v>769</v>
      </c>
      <c r="T33" s="44" t="s">
        <v>769</v>
      </c>
      <c r="U33" s="44" t="s">
        <v>769</v>
      </c>
    </row>
    <row r="35" spans="1:5" ht="19.5" customHeight="1">
      <c r="A35" s="27" t="s">
        <v>770</v>
      </c>
      <c r="E35" s="129"/>
    </row>
    <row r="36" spans="1:5" ht="19.5" customHeight="1">
      <c r="A36" s="32" t="s">
        <v>771</v>
      </c>
      <c r="E36" s="129"/>
    </row>
    <row r="37" spans="1:21" ht="19.5" customHeight="1">
      <c r="A37" s="32" t="s">
        <v>721</v>
      </c>
      <c r="E37" s="129"/>
      <c r="T37" s="33"/>
      <c r="U37" s="34" t="s">
        <v>772</v>
      </c>
    </row>
    <row r="38" spans="1:21" ht="19.5" customHeight="1">
      <c r="A38" s="35" t="s">
        <v>773</v>
      </c>
      <c r="B38" s="36" t="s">
        <v>722</v>
      </c>
      <c r="C38" s="36" t="s">
        <v>774</v>
      </c>
      <c r="D38" s="36" t="s">
        <v>775</v>
      </c>
      <c r="E38" s="130" t="s">
        <v>776</v>
      </c>
      <c r="F38" s="36" t="s">
        <v>777</v>
      </c>
      <c r="G38" s="36" t="s">
        <v>778</v>
      </c>
      <c r="H38" s="36" t="s">
        <v>779</v>
      </c>
      <c r="I38" s="36" t="s">
        <v>780</v>
      </c>
      <c r="J38" s="36" t="s">
        <v>781</v>
      </c>
      <c r="K38" s="36" t="s">
        <v>782</v>
      </c>
      <c r="L38" s="36" t="s">
        <v>783</v>
      </c>
      <c r="M38" s="36" t="s">
        <v>784</v>
      </c>
      <c r="N38" s="36" t="s">
        <v>115</v>
      </c>
      <c r="O38" s="36" t="s">
        <v>116</v>
      </c>
      <c r="P38" s="36" t="s">
        <v>117</v>
      </c>
      <c r="Q38" s="36" t="s">
        <v>118</v>
      </c>
      <c r="R38" s="36" t="s">
        <v>119</v>
      </c>
      <c r="S38" s="36" t="s">
        <v>120</v>
      </c>
      <c r="T38" s="36" t="s">
        <v>121</v>
      </c>
      <c r="U38" s="36" t="s">
        <v>122</v>
      </c>
    </row>
    <row r="39" spans="1:21" ht="19.5" customHeight="1">
      <c r="A39" s="37">
        <v>6114</v>
      </c>
      <c r="B39" s="38" t="s">
        <v>756</v>
      </c>
      <c r="C39" s="39" t="s">
        <v>757</v>
      </c>
      <c r="D39" s="40" t="s">
        <v>231</v>
      </c>
      <c r="E39" s="131">
        <v>16.25</v>
      </c>
      <c r="F39" s="42">
        <v>1</v>
      </c>
      <c r="G39" s="42"/>
      <c r="H39" s="42"/>
      <c r="I39" s="42">
        <v>1</v>
      </c>
      <c r="J39" s="42">
        <v>1</v>
      </c>
      <c r="K39" s="42"/>
      <c r="L39" s="42"/>
      <c r="M39" s="42"/>
      <c r="N39" s="42">
        <v>26</v>
      </c>
      <c r="O39" s="43">
        <f aca="true" t="shared" si="8" ref="O39:O51">(1-((N39*0.003)+(M39*0.13)+(L39*0.05)+(K39*0.03)+(J39*0.09)+(I39*0.03)+(H39*0.02)+(G39*0.14)+(F39*0.03)))*E39</f>
        <v>12.545</v>
      </c>
      <c r="P39" s="42">
        <f aca="true" t="shared" si="9" ref="P39:P51">ROUND((SQRT(O39)+2.6)/10,4)</f>
        <v>0.6142</v>
      </c>
      <c r="Q39" s="44">
        <v>0.4375</v>
      </c>
      <c r="R39" s="44">
        <v>0.4877777777777778</v>
      </c>
      <c r="S39" s="44">
        <f aca="true" t="shared" si="10" ref="S39:S51">R39-Q39</f>
        <v>0.05027777777777781</v>
      </c>
      <c r="T39" s="44">
        <f aca="true" t="shared" si="11" ref="T39:T51">S39*P39</f>
        <v>0.03088061111111113</v>
      </c>
      <c r="U39" s="42">
        <v>1</v>
      </c>
    </row>
    <row r="40" spans="1:21" ht="19.5" customHeight="1">
      <c r="A40" s="37">
        <v>5629</v>
      </c>
      <c r="B40" s="38" t="s">
        <v>763</v>
      </c>
      <c r="C40" s="39" t="s">
        <v>764</v>
      </c>
      <c r="D40" s="40" t="s">
        <v>135</v>
      </c>
      <c r="E40" s="131">
        <v>17.75</v>
      </c>
      <c r="F40" s="42"/>
      <c r="G40" s="42"/>
      <c r="H40" s="42"/>
      <c r="I40" s="42"/>
      <c r="J40" s="42">
        <v>1</v>
      </c>
      <c r="K40" s="42"/>
      <c r="L40" s="42"/>
      <c r="M40" s="42"/>
      <c r="N40" s="42">
        <v>13</v>
      </c>
      <c r="O40" s="43">
        <f t="shared" si="8"/>
        <v>15.46025</v>
      </c>
      <c r="P40" s="42">
        <f t="shared" si="9"/>
        <v>0.6532</v>
      </c>
      <c r="Q40" s="44">
        <v>0.4375</v>
      </c>
      <c r="R40" s="44">
        <v>0.4860648148148148</v>
      </c>
      <c r="S40" s="44">
        <f t="shared" si="10"/>
        <v>0.04856481481481478</v>
      </c>
      <c r="T40" s="44">
        <f t="shared" si="11"/>
        <v>0.031722537037037014</v>
      </c>
      <c r="U40" s="42">
        <v>2</v>
      </c>
    </row>
    <row r="41" spans="1:21" ht="19.5" customHeight="1">
      <c r="A41" s="37">
        <v>5791</v>
      </c>
      <c r="B41" s="38" t="s">
        <v>785</v>
      </c>
      <c r="C41" s="39" t="s">
        <v>754</v>
      </c>
      <c r="D41" s="40" t="s">
        <v>132</v>
      </c>
      <c r="E41" s="131">
        <v>28.75</v>
      </c>
      <c r="F41" s="42">
        <v>1</v>
      </c>
      <c r="G41" s="42"/>
      <c r="H41" s="42"/>
      <c r="I41" s="42"/>
      <c r="J41" s="42"/>
      <c r="K41" s="42"/>
      <c r="L41" s="42"/>
      <c r="M41" s="42"/>
      <c r="N41" s="42">
        <v>6</v>
      </c>
      <c r="O41" s="43">
        <f t="shared" si="8"/>
        <v>27.369999999999997</v>
      </c>
      <c r="P41" s="42">
        <f t="shared" si="9"/>
        <v>0.7832</v>
      </c>
      <c r="Q41" s="44">
        <v>0.4375</v>
      </c>
      <c r="R41" s="44">
        <v>0.47800925925925924</v>
      </c>
      <c r="S41" s="44">
        <f t="shared" si="10"/>
        <v>0.040509259259259245</v>
      </c>
      <c r="T41" s="44">
        <f t="shared" si="11"/>
        <v>0.03172685185185184</v>
      </c>
      <c r="U41" s="42">
        <v>3</v>
      </c>
    </row>
    <row r="42" spans="1:21" ht="19.5" customHeight="1">
      <c r="A42" s="37">
        <v>5861</v>
      </c>
      <c r="B42" s="38" t="s">
        <v>729</v>
      </c>
      <c r="C42" s="39" t="s">
        <v>754</v>
      </c>
      <c r="D42" s="40" t="s">
        <v>755</v>
      </c>
      <c r="E42" s="131">
        <v>28.75</v>
      </c>
      <c r="F42" s="42">
        <v>1</v>
      </c>
      <c r="G42" s="42"/>
      <c r="H42" s="42"/>
      <c r="I42" s="42">
        <v>1</v>
      </c>
      <c r="J42" s="42"/>
      <c r="K42" s="42"/>
      <c r="L42" s="42"/>
      <c r="M42" s="42"/>
      <c r="N42" s="42">
        <v>6</v>
      </c>
      <c r="O42" s="43">
        <f t="shared" si="8"/>
        <v>26.5075</v>
      </c>
      <c r="P42" s="42">
        <f t="shared" si="9"/>
        <v>0.7749</v>
      </c>
      <c r="Q42" s="44">
        <v>0.4375</v>
      </c>
      <c r="R42" s="44">
        <v>0.47854166666666664</v>
      </c>
      <c r="S42" s="44">
        <f t="shared" si="10"/>
        <v>0.04104166666666664</v>
      </c>
      <c r="T42" s="44">
        <f t="shared" si="11"/>
        <v>0.03180318749999998</v>
      </c>
      <c r="U42" s="42">
        <v>4</v>
      </c>
    </row>
    <row r="43" spans="1:21" ht="19.5" customHeight="1">
      <c r="A43" s="37">
        <v>5888</v>
      </c>
      <c r="B43" s="38" t="s">
        <v>753</v>
      </c>
      <c r="C43" s="39" t="s">
        <v>723</v>
      </c>
      <c r="D43" s="40" t="s">
        <v>123</v>
      </c>
      <c r="E43" s="131">
        <v>21</v>
      </c>
      <c r="F43" s="42">
        <v>1</v>
      </c>
      <c r="G43" s="42"/>
      <c r="H43" s="42"/>
      <c r="I43" s="42">
        <v>1</v>
      </c>
      <c r="J43" s="42">
        <v>1</v>
      </c>
      <c r="K43" s="42"/>
      <c r="L43" s="42"/>
      <c r="M43" s="42"/>
      <c r="N43" s="42">
        <v>9</v>
      </c>
      <c r="O43" s="43">
        <f t="shared" si="8"/>
        <v>17.282999999999998</v>
      </c>
      <c r="P43" s="42">
        <f t="shared" si="9"/>
        <v>0.6757</v>
      </c>
      <c r="Q43" s="44">
        <v>0.4375</v>
      </c>
      <c r="R43" s="44">
        <v>0.48475694444444445</v>
      </c>
      <c r="S43" s="44">
        <f t="shared" si="10"/>
        <v>0.04725694444444445</v>
      </c>
      <c r="T43" s="44">
        <f t="shared" si="11"/>
        <v>0.03193151736111111</v>
      </c>
      <c r="U43" s="42">
        <v>5</v>
      </c>
    </row>
    <row r="44" spans="1:21" ht="19.5" customHeight="1">
      <c r="A44" s="37"/>
      <c r="B44" s="38" t="s">
        <v>733</v>
      </c>
      <c r="C44" s="39" t="s">
        <v>734</v>
      </c>
      <c r="D44" s="40" t="s">
        <v>124</v>
      </c>
      <c r="E44" s="131">
        <v>27</v>
      </c>
      <c r="F44" s="42"/>
      <c r="G44" s="42"/>
      <c r="H44" s="42"/>
      <c r="I44" s="42"/>
      <c r="J44" s="42">
        <v>1</v>
      </c>
      <c r="K44" s="42"/>
      <c r="L44" s="42"/>
      <c r="M44" s="42"/>
      <c r="N44" s="42">
        <v>12</v>
      </c>
      <c r="O44" s="43">
        <f t="shared" si="8"/>
        <v>23.598</v>
      </c>
      <c r="P44" s="42">
        <f t="shared" si="9"/>
        <v>0.7458</v>
      </c>
      <c r="Q44" s="44">
        <v>0.4375</v>
      </c>
      <c r="R44" s="44">
        <v>0.4806597222222222</v>
      </c>
      <c r="S44" s="44">
        <f t="shared" si="10"/>
        <v>0.0431597222222222</v>
      </c>
      <c r="T44" s="44">
        <f t="shared" si="11"/>
        <v>0.03218852083333332</v>
      </c>
      <c r="U44" s="42">
        <v>6</v>
      </c>
    </row>
    <row r="45" spans="1:21" ht="19.5" customHeight="1">
      <c r="A45" s="37">
        <v>3989</v>
      </c>
      <c r="B45" s="38" t="s">
        <v>751</v>
      </c>
      <c r="C45" s="39" t="s">
        <v>731</v>
      </c>
      <c r="D45" s="40" t="s">
        <v>752</v>
      </c>
      <c r="E45" s="131">
        <v>34</v>
      </c>
      <c r="F45" s="42">
        <v>1</v>
      </c>
      <c r="G45" s="42"/>
      <c r="H45" s="42"/>
      <c r="I45" s="42">
        <v>1</v>
      </c>
      <c r="J45" s="42">
        <v>1</v>
      </c>
      <c r="K45" s="42"/>
      <c r="L45" s="42"/>
      <c r="M45" s="42"/>
      <c r="N45" s="42">
        <v>11</v>
      </c>
      <c r="O45" s="43">
        <f t="shared" si="8"/>
        <v>27.778</v>
      </c>
      <c r="P45" s="42">
        <f t="shared" si="9"/>
        <v>0.787</v>
      </c>
      <c r="Q45" s="44">
        <v>0.4375</v>
      </c>
      <c r="R45" s="44">
        <v>0.47935185185185186</v>
      </c>
      <c r="S45" s="44">
        <f t="shared" si="10"/>
        <v>0.04185185185185186</v>
      </c>
      <c r="T45" s="44">
        <f t="shared" si="11"/>
        <v>0.032937407407407415</v>
      </c>
      <c r="U45" s="42">
        <v>7</v>
      </c>
    </row>
    <row r="46" spans="1:21" ht="19.5" customHeight="1">
      <c r="A46" s="37">
        <v>5005</v>
      </c>
      <c r="B46" s="38" t="s">
        <v>758</v>
      </c>
      <c r="C46" s="39" t="s">
        <v>759</v>
      </c>
      <c r="D46" s="40" t="s">
        <v>760</v>
      </c>
      <c r="E46" s="131">
        <v>26.5</v>
      </c>
      <c r="F46" s="42"/>
      <c r="G46" s="42"/>
      <c r="H46" s="42"/>
      <c r="I46" s="42"/>
      <c r="J46" s="42">
        <v>1</v>
      </c>
      <c r="K46" s="42">
        <v>1</v>
      </c>
      <c r="L46" s="42"/>
      <c r="M46" s="42"/>
      <c r="N46" s="42">
        <v>12</v>
      </c>
      <c r="O46" s="43">
        <f t="shared" si="8"/>
        <v>22.366</v>
      </c>
      <c r="P46" s="42">
        <f t="shared" si="9"/>
        <v>0.7329</v>
      </c>
      <c r="Q46" s="44">
        <v>0.4375</v>
      </c>
      <c r="R46" s="44">
        <v>0.48465277777777777</v>
      </c>
      <c r="S46" s="44">
        <f t="shared" si="10"/>
        <v>0.047152777777777766</v>
      </c>
      <c r="T46" s="44">
        <f t="shared" si="11"/>
        <v>0.03455827083333332</v>
      </c>
      <c r="U46" s="42">
        <v>8</v>
      </c>
    </row>
    <row r="47" spans="1:21" ht="19.5" customHeight="1">
      <c r="A47" s="37">
        <v>2377</v>
      </c>
      <c r="B47" s="38" t="s">
        <v>724</v>
      </c>
      <c r="C47" s="39" t="s">
        <v>767</v>
      </c>
      <c r="D47" s="40" t="s">
        <v>125</v>
      </c>
      <c r="E47" s="131">
        <v>26</v>
      </c>
      <c r="F47" s="42"/>
      <c r="G47" s="42"/>
      <c r="H47" s="42"/>
      <c r="I47" s="42"/>
      <c r="J47" s="42"/>
      <c r="K47" s="42"/>
      <c r="L47" s="42"/>
      <c r="M47" s="42"/>
      <c r="N47" s="42">
        <v>11</v>
      </c>
      <c r="O47" s="43">
        <f t="shared" si="8"/>
        <v>25.142</v>
      </c>
      <c r="P47" s="42">
        <f t="shared" si="9"/>
        <v>0.7614</v>
      </c>
      <c r="Q47" s="44">
        <v>0.4375</v>
      </c>
      <c r="R47" s="44">
        <v>0.482962962962963</v>
      </c>
      <c r="S47" s="44">
        <f t="shared" si="10"/>
        <v>0.04546296296296298</v>
      </c>
      <c r="T47" s="44">
        <f t="shared" si="11"/>
        <v>0.034615500000000014</v>
      </c>
      <c r="U47" s="42">
        <v>9</v>
      </c>
    </row>
    <row r="48" spans="1:21" ht="19.5" customHeight="1">
      <c r="A48" s="37">
        <v>2744</v>
      </c>
      <c r="B48" s="38" t="s">
        <v>761</v>
      </c>
      <c r="C48" s="39" t="s">
        <v>762</v>
      </c>
      <c r="D48" s="40" t="s">
        <v>136</v>
      </c>
      <c r="E48" s="131">
        <v>18</v>
      </c>
      <c r="F48" s="42"/>
      <c r="G48" s="42"/>
      <c r="H48" s="42"/>
      <c r="I48" s="42"/>
      <c r="J48" s="42"/>
      <c r="K48" s="42"/>
      <c r="L48" s="42"/>
      <c r="M48" s="42"/>
      <c r="N48" s="42">
        <v>25</v>
      </c>
      <c r="O48" s="43">
        <f t="shared" si="8"/>
        <v>16.650000000000002</v>
      </c>
      <c r="P48" s="42">
        <f t="shared" si="9"/>
        <v>0.668</v>
      </c>
      <c r="Q48" s="44">
        <v>0.4375</v>
      </c>
      <c r="R48" s="44">
        <v>0.48995370370370367</v>
      </c>
      <c r="S48" s="44">
        <f t="shared" si="10"/>
        <v>0.05245370370370367</v>
      </c>
      <c r="T48" s="44">
        <f t="shared" si="11"/>
        <v>0.035039074074074056</v>
      </c>
      <c r="U48" s="42">
        <v>10</v>
      </c>
    </row>
    <row r="49" spans="1:21" ht="19.5" customHeight="1">
      <c r="A49" s="37">
        <v>6294</v>
      </c>
      <c r="B49" s="38" t="s">
        <v>768</v>
      </c>
      <c r="C49" s="39" t="s">
        <v>735</v>
      </c>
      <c r="D49" s="40" t="s">
        <v>284</v>
      </c>
      <c r="E49" s="131">
        <v>27.5</v>
      </c>
      <c r="F49" s="42">
        <v>1</v>
      </c>
      <c r="G49" s="42"/>
      <c r="H49" s="42"/>
      <c r="I49" s="42">
        <v>1</v>
      </c>
      <c r="J49" s="42">
        <v>1</v>
      </c>
      <c r="K49" s="42"/>
      <c r="L49" s="42"/>
      <c r="M49" s="42"/>
      <c r="N49" s="42"/>
      <c r="O49" s="43">
        <f t="shared" si="8"/>
        <v>23.375</v>
      </c>
      <c r="P49" s="42">
        <f t="shared" si="9"/>
        <v>0.7435</v>
      </c>
      <c r="Q49" s="44">
        <v>0.4375</v>
      </c>
      <c r="R49" s="44">
        <v>0.4863773148148148</v>
      </c>
      <c r="S49" s="44">
        <f t="shared" si="10"/>
        <v>0.048877314814814776</v>
      </c>
      <c r="T49" s="44">
        <f t="shared" si="11"/>
        <v>0.036340283564814786</v>
      </c>
      <c r="U49" s="42">
        <v>11</v>
      </c>
    </row>
    <row r="50" spans="1:21" ht="19.5" customHeight="1">
      <c r="A50" s="37">
        <v>6171</v>
      </c>
      <c r="B50" s="38" t="s">
        <v>736</v>
      </c>
      <c r="C50" s="39" t="s">
        <v>726</v>
      </c>
      <c r="D50" s="40" t="s">
        <v>129</v>
      </c>
      <c r="E50" s="131">
        <v>27.75</v>
      </c>
      <c r="F50" s="42"/>
      <c r="G50" s="42"/>
      <c r="H50" s="42"/>
      <c r="I50" s="42"/>
      <c r="J50" s="42">
        <v>1</v>
      </c>
      <c r="K50" s="42"/>
      <c r="L50" s="42"/>
      <c r="M50" s="42"/>
      <c r="N50" s="42">
        <v>7</v>
      </c>
      <c r="O50" s="43">
        <f t="shared" si="8"/>
        <v>24.66975</v>
      </c>
      <c r="P50" s="42">
        <f t="shared" si="9"/>
        <v>0.7567</v>
      </c>
      <c r="Q50" s="44">
        <v>0.4375</v>
      </c>
      <c r="R50" s="44">
        <v>0.48770833333333335</v>
      </c>
      <c r="S50" s="44">
        <f t="shared" si="10"/>
        <v>0.050208333333333355</v>
      </c>
      <c r="T50" s="44">
        <f t="shared" si="11"/>
        <v>0.03799264583333335</v>
      </c>
      <c r="U50" s="42">
        <v>12</v>
      </c>
    </row>
    <row r="51" spans="1:21" ht="19.5" customHeight="1">
      <c r="A51" s="37"/>
      <c r="B51" s="38" t="s">
        <v>725</v>
      </c>
      <c r="C51" s="39" t="s">
        <v>765</v>
      </c>
      <c r="D51" s="40" t="s">
        <v>766</v>
      </c>
      <c r="E51" s="131">
        <v>21.25</v>
      </c>
      <c r="F51" s="42"/>
      <c r="G51" s="42"/>
      <c r="H51" s="42"/>
      <c r="I51" s="42">
        <v>1</v>
      </c>
      <c r="J51" s="42">
        <v>1</v>
      </c>
      <c r="K51" s="42"/>
      <c r="L51" s="42"/>
      <c r="M51" s="42"/>
      <c r="N51" s="42">
        <v>15</v>
      </c>
      <c r="O51" s="43">
        <f t="shared" si="8"/>
        <v>17.74375</v>
      </c>
      <c r="P51" s="42">
        <f t="shared" si="9"/>
        <v>0.6812</v>
      </c>
      <c r="Q51" s="44">
        <v>0.4375</v>
      </c>
      <c r="R51" s="44">
        <v>0.4940740740740741</v>
      </c>
      <c r="S51" s="44">
        <f t="shared" si="10"/>
        <v>0.05657407407407411</v>
      </c>
      <c r="T51" s="44">
        <f t="shared" si="11"/>
        <v>0.038538259259259286</v>
      </c>
      <c r="U51" s="42">
        <v>13</v>
      </c>
    </row>
    <row r="53" spans="1:21" ht="19.5" customHeight="1">
      <c r="A53" s="32" t="s">
        <v>786</v>
      </c>
      <c r="E53" s="129"/>
      <c r="T53" s="33"/>
      <c r="U53" s="34" t="s">
        <v>772</v>
      </c>
    </row>
    <row r="54" spans="1:21" ht="19.5" customHeight="1">
      <c r="A54" s="35" t="s">
        <v>773</v>
      </c>
      <c r="B54" s="36" t="s">
        <v>722</v>
      </c>
      <c r="C54" s="36" t="s">
        <v>774</v>
      </c>
      <c r="D54" s="36" t="s">
        <v>775</v>
      </c>
      <c r="E54" s="130" t="s">
        <v>776</v>
      </c>
      <c r="F54" s="36" t="s">
        <v>777</v>
      </c>
      <c r="G54" s="36" t="s">
        <v>778</v>
      </c>
      <c r="H54" s="36" t="s">
        <v>779</v>
      </c>
      <c r="I54" s="36" t="s">
        <v>780</v>
      </c>
      <c r="J54" s="36" t="s">
        <v>781</v>
      </c>
      <c r="K54" s="36" t="s">
        <v>782</v>
      </c>
      <c r="L54" s="36" t="s">
        <v>783</v>
      </c>
      <c r="M54" s="36" t="s">
        <v>784</v>
      </c>
      <c r="N54" s="36" t="s">
        <v>115</v>
      </c>
      <c r="O54" s="36" t="s">
        <v>116</v>
      </c>
      <c r="P54" s="36" t="s">
        <v>117</v>
      </c>
      <c r="Q54" s="36" t="s">
        <v>118</v>
      </c>
      <c r="R54" s="36" t="s">
        <v>119</v>
      </c>
      <c r="S54" s="36" t="s">
        <v>120</v>
      </c>
      <c r="T54" s="36" t="s">
        <v>121</v>
      </c>
      <c r="U54" s="36" t="s">
        <v>122</v>
      </c>
    </row>
    <row r="55" spans="1:21" ht="19.5" customHeight="1">
      <c r="A55" s="37">
        <v>5888</v>
      </c>
      <c r="B55" s="38" t="s">
        <v>753</v>
      </c>
      <c r="C55" s="39" t="s">
        <v>723</v>
      </c>
      <c r="D55" s="40" t="s">
        <v>123</v>
      </c>
      <c r="E55" s="131">
        <v>21</v>
      </c>
      <c r="F55" s="42">
        <v>1</v>
      </c>
      <c r="G55" s="42"/>
      <c r="H55" s="42"/>
      <c r="I55" s="42">
        <v>1</v>
      </c>
      <c r="J55" s="42">
        <v>1</v>
      </c>
      <c r="K55" s="42"/>
      <c r="L55" s="42"/>
      <c r="M55" s="42"/>
      <c r="N55" s="42">
        <v>9</v>
      </c>
      <c r="O55" s="43">
        <f aca="true" t="shared" si="12" ref="O55:O67">(1-((N55*0.003)+(M55*0.13)+(L55*0.05)+(K55*0.03)+(J55*0.09)+(I55*0.03)+(H55*0.02)+(G55*0.14)+(F55*0.03)))*E55</f>
        <v>17.282999999999998</v>
      </c>
      <c r="P55" s="42">
        <f aca="true" t="shared" si="13" ref="P55:P67">ROUND((SQRT(O55)+2.6)/10,4)</f>
        <v>0.6757</v>
      </c>
      <c r="Q55" s="44">
        <v>0.5104166666666666</v>
      </c>
      <c r="R55" s="44">
        <v>0.5722453703703704</v>
      </c>
      <c r="S55" s="44">
        <f aca="true" t="shared" si="14" ref="S55:S67">R55-Q55</f>
        <v>0.06182870370370375</v>
      </c>
      <c r="T55" s="44">
        <f aca="true" t="shared" si="15" ref="T55:T67">S55*P55</f>
        <v>0.04177765509259262</v>
      </c>
      <c r="U55" s="42">
        <v>1</v>
      </c>
    </row>
    <row r="56" spans="1:21" ht="19.5" customHeight="1">
      <c r="A56" s="37">
        <v>2744</v>
      </c>
      <c r="B56" s="38" t="s">
        <v>761</v>
      </c>
      <c r="C56" s="39" t="s">
        <v>762</v>
      </c>
      <c r="D56" s="40" t="s">
        <v>136</v>
      </c>
      <c r="E56" s="131">
        <v>18</v>
      </c>
      <c r="F56" s="42"/>
      <c r="G56" s="42"/>
      <c r="H56" s="42"/>
      <c r="I56" s="42"/>
      <c r="J56" s="42"/>
      <c r="K56" s="42"/>
      <c r="L56" s="42"/>
      <c r="M56" s="42"/>
      <c r="N56" s="42">
        <v>25</v>
      </c>
      <c r="O56" s="43">
        <f t="shared" si="12"/>
        <v>16.650000000000002</v>
      </c>
      <c r="P56" s="42">
        <f t="shared" si="13"/>
        <v>0.668</v>
      </c>
      <c r="Q56" s="44">
        <v>0.5104166666666666</v>
      </c>
      <c r="R56" s="44">
        <v>0.5737037037037037</v>
      </c>
      <c r="S56" s="44">
        <f t="shared" si="14"/>
        <v>0.06328703703703709</v>
      </c>
      <c r="T56" s="44">
        <f t="shared" si="15"/>
        <v>0.04227574074074077</v>
      </c>
      <c r="U56" s="42">
        <v>2</v>
      </c>
    </row>
    <row r="57" spans="1:21" ht="19.5" customHeight="1">
      <c r="A57" s="37">
        <v>5629</v>
      </c>
      <c r="B57" s="38" t="s">
        <v>763</v>
      </c>
      <c r="C57" s="39" t="s">
        <v>764</v>
      </c>
      <c r="D57" s="40" t="s">
        <v>135</v>
      </c>
      <c r="E57" s="131">
        <v>17.75</v>
      </c>
      <c r="F57" s="42"/>
      <c r="G57" s="42"/>
      <c r="H57" s="42"/>
      <c r="I57" s="42"/>
      <c r="J57" s="42">
        <v>1</v>
      </c>
      <c r="K57" s="42"/>
      <c r="L57" s="42"/>
      <c r="M57" s="42"/>
      <c r="N57" s="42">
        <v>13</v>
      </c>
      <c r="O57" s="43">
        <f t="shared" si="12"/>
        <v>15.46025</v>
      </c>
      <c r="P57" s="42">
        <f t="shared" si="13"/>
        <v>0.6532</v>
      </c>
      <c r="Q57" s="44">
        <v>0.5104166666666666</v>
      </c>
      <c r="R57" s="44">
        <v>0.5758564814814815</v>
      </c>
      <c r="S57" s="44">
        <f t="shared" si="14"/>
        <v>0.06543981481481487</v>
      </c>
      <c r="T57" s="44">
        <f t="shared" si="15"/>
        <v>0.042745287037037075</v>
      </c>
      <c r="U57" s="42">
        <v>3</v>
      </c>
    </row>
    <row r="58" spans="1:21" ht="19.5" customHeight="1">
      <c r="A58" s="37">
        <v>5791</v>
      </c>
      <c r="B58" s="38" t="s">
        <v>785</v>
      </c>
      <c r="C58" s="39" t="s">
        <v>754</v>
      </c>
      <c r="D58" s="40" t="s">
        <v>132</v>
      </c>
      <c r="E58" s="131">
        <v>28.75</v>
      </c>
      <c r="F58" s="42">
        <v>1</v>
      </c>
      <c r="G58" s="42"/>
      <c r="H58" s="42"/>
      <c r="I58" s="42"/>
      <c r="J58" s="42"/>
      <c r="K58" s="42"/>
      <c r="L58" s="42"/>
      <c r="M58" s="42"/>
      <c r="N58" s="42">
        <v>6</v>
      </c>
      <c r="O58" s="43">
        <f t="shared" si="12"/>
        <v>27.369999999999997</v>
      </c>
      <c r="P58" s="42">
        <f t="shared" si="13"/>
        <v>0.7832</v>
      </c>
      <c r="Q58" s="44">
        <v>0.5104166666666666</v>
      </c>
      <c r="R58" s="44">
        <v>0.5651388888888889</v>
      </c>
      <c r="S58" s="44">
        <f t="shared" si="14"/>
        <v>0.05472222222222223</v>
      </c>
      <c r="T58" s="44">
        <f t="shared" si="15"/>
        <v>0.04285844444444445</v>
      </c>
      <c r="U58" s="42">
        <v>4</v>
      </c>
    </row>
    <row r="59" spans="1:21" ht="19.5" customHeight="1">
      <c r="A59" s="37">
        <v>6114</v>
      </c>
      <c r="B59" s="38" t="s">
        <v>756</v>
      </c>
      <c r="C59" s="39" t="s">
        <v>757</v>
      </c>
      <c r="D59" s="40" t="s">
        <v>231</v>
      </c>
      <c r="E59" s="131">
        <v>16.25</v>
      </c>
      <c r="F59" s="42">
        <v>1</v>
      </c>
      <c r="G59" s="42"/>
      <c r="H59" s="42"/>
      <c r="I59" s="42">
        <v>1</v>
      </c>
      <c r="J59" s="42">
        <v>1</v>
      </c>
      <c r="K59" s="42"/>
      <c r="L59" s="42"/>
      <c r="M59" s="42"/>
      <c r="N59" s="42">
        <v>26</v>
      </c>
      <c r="O59" s="43">
        <f t="shared" si="12"/>
        <v>12.545</v>
      </c>
      <c r="P59" s="42">
        <f t="shared" si="13"/>
        <v>0.6142</v>
      </c>
      <c r="Q59" s="44">
        <v>0.5104166666666666</v>
      </c>
      <c r="R59" s="44">
        <v>0.5820717592592592</v>
      </c>
      <c r="S59" s="44">
        <f t="shared" si="14"/>
        <v>0.07165509259259262</v>
      </c>
      <c r="T59" s="44">
        <f t="shared" si="15"/>
        <v>0.044010557870370386</v>
      </c>
      <c r="U59" s="42">
        <v>5</v>
      </c>
    </row>
    <row r="60" spans="1:21" ht="19.5" customHeight="1">
      <c r="A60" s="37">
        <v>5861</v>
      </c>
      <c r="B60" s="38" t="s">
        <v>729</v>
      </c>
      <c r="C60" s="39" t="s">
        <v>754</v>
      </c>
      <c r="D60" s="40" t="s">
        <v>755</v>
      </c>
      <c r="E60" s="131">
        <v>28.75</v>
      </c>
      <c r="F60" s="42">
        <v>1</v>
      </c>
      <c r="G60" s="42"/>
      <c r="H60" s="42"/>
      <c r="I60" s="42">
        <v>1</v>
      </c>
      <c r="J60" s="42"/>
      <c r="K60" s="42"/>
      <c r="L60" s="42"/>
      <c r="M60" s="42"/>
      <c r="N60" s="42">
        <v>6</v>
      </c>
      <c r="O60" s="43">
        <f t="shared" si="12"/>
        <v>26.5075</v>
      </c>
      <c r="P60" s="42">
        <f t="shared" si="13"/>
        <v>0.7749</v>
      </c>
      <c r="Q60" s="44">
        <v>0.5104166666666666</v>
      </c>
      <c r="R60" s="44">
        <v>0.5674305555555555</v>
      </c>
      <c r="S60" s="44">
        <f t="shared" si="14"/>
        <v>0.05701388888888892</v>
      </c>
      <c r="T60" s="44">
        <f t="shared" si="15"/>
        <v>0.04418006250000003</v>
      </c>
      <c r="U60" s="42">
        <v>6</v>
      </c>
    </row>
    <row r="61" spans="1:21" ht="19.5" customHeight="1">
      <c r="A61" s="37">
        <v>5005</v>
      </c>
      <c r="B61" s="38" t="s">
        <v>758</v>
      </c>
      <c r="C61" s="39" t="s">
        <v>759</v>
      </c>
      <c r="D61" s="40" t="s">
        <v>760</v>
      </c>
      <c r="E61" s="131">
        <v>26.5</v>
      </c>
      <c r="F61" s="42"/>
      <c r="G61" s="42"/>
      <c r="H61" s="42"/>
      <c r="I61" s="42"/>
      <c r="J61" s="42">
        <v>1</v>
      </c>
      <c r="K61" s="42">
        <v>1</v>
      </c>
      <c r="L61" s="42"/>
      <c r="M61" s="42"/>
      <c r="N61" s="42">
        <v>12</v>
      </c>
      <c r="O61" s="43">
        <f t="shared" si="12"/>
        <v>22.366</v>
      </c>
      <c r="P61" s="42">
        <f t="shared" si="13"/>
        <v>0.7329</v>
      </c>
      <c r="Q61" s="44">
        <v>0.5104166666666666</v>
      </c>
      <c r="R61" s="44">
        <v>0.5708217592592593</v>
      </c>
      <c r="S61" s="44">
        <f t="shared" si="14"/>
        <v>0.060405092592592635</v>
      </c>
      <c r="T61" s="44">
        <f t="shared" si="15"/>
        <v>0.04427089236111114</v>
      </c>
      <c r="U61" s="42">
        <v>7</v>
      </c>
    </row>
    <row r="62" spans="1:21" ht="19.5" customHeight="1">
      <c r="A62" s="37">
        <v>3989</v>
      </c>
      <c r="B62" s="38" t="s">
        <v>751</v>
      </c>
      <c r="C62" s="39" t="s">
        <v>731</v>
      </c>
      <c r="D62" s="40" t="s">
        <v>752</v>
      </c>
      <c r="E62" s="131">
        <v>34</v>
      </c>
      <c r="F62" s="42">
        <v>1</v>
      </c>
      <c r="G62" s="42"/>
      <c r="H62" s="42"/>
      <c r="I62" s="42">
        <v>1</v>
      </c>
      <c r="J62" s="42">
        <v>1</v>
      </c>
      <c r="K62" s="42"/>
      <c r="L62" s="42"/>
      <c r="M62" s="42"/>
      <c r="N62" s="42">
        <v>11</v>
      </c>
      <c r="O62" s="43">
        <f t="shared" si="12"/>
        <v>27.778</v>
      </c>
      <c r="P62" s="42">
        <f t="shared" si="13"/>
        <v>0.787</v>
      </c>
      <c r="Q62" s="44">
        <v>0.5104166666666666</v>
      </c>
      <c r="R62" s="44">
        <v>0.5670717592592592</v>
      </c>
      <c r="S62" s="44">
        <f t="shared" si="14"/>
        <v>0.056655092592592604</v>
      </c>
      <c r="T62" s="44">
        <f t="shared" si="15"/>
        <v>0.04458755787037038</v>
      </c>
      <c r="U62" s="42">
        <v>8</v>
      </c>
    </row>
    <row r="63" spans="1:21" ht="19.5" customHeight="1">
      <c r="A63" s="37"/>
      <c r="B63" s="38" t="s">
        <v>733</v>
      </c>
      <c r="C63" s="39" t="s">
        <v>734</v>
      </c>
      <c r="D63" s="40" t="s">
        <v>124</v>
      </c>
      <c r="E63" s="131">
        <v>27</v>
      </c>
      <c r="F63" s="42"/>
      <c r="G63" s="42"/>
      <c r="H63" s="42"/>
      <c r="I63" s="42"/>
      <c r="J63" s="42">
        <v>1</v>
      </c>
      <c r="K63" s="42"/>
      <c r="L63" s="42"/>
      <c r="M63" s="42"/>
      <c r="N63" s="42">
        <v>12</v>
      </c>
      <c r="O63" s="43">
        <f t="shared" si="12"/>
        <v>23.598</v>
      </c>
      <c r="P63" s="42">
        <f t="shared" si="13"/>
        <v>0.7458</v>
      </c>
      <c r="Q63" s="44">
        <v>0.5104166666666666</v>
      </c>
      <c r="R63" s="44">
        <v>0.5702199074074074</v>
      </c>
      <c r="S63" s="44">
        <f t="shared" si="14"/>
        <v>0.059803240740740726</v>
      </c>
      <c r="T63" s="44">
        <f t="shared" si="15"/>
        <v>0.04460125694444444</v>
      </c>
      <c r="U63" s="42">
        <v>9</v>
      </c>
    </row>
    <row r="64" spans="1:21" ht="19.5" customHeight="1">
      <c r="A64" s="37"/>
      <c r="B64" s="38" t="s">
        <v>725</v>
      </c>
      <c r="C64" s="39" t="s">
        <v>765</v>
      </c>
      <c r="D64" s="40" t="s">
        <v>766</v>
      </c>
      <c r="E64" s="131">
        <v>21.25</v>
      </c>
      <c r="F64" s="42"/>
      <c r="G64" s="42"/>
      <c r="H64" s="42"/>
      <c r="I64" s="42">
        <v>1</v>
      </c>
      <c r="J64" s="42">
        <v>1</v>
      </c>
      <c r="K64" s="42"/>
      <c r="L64" s="42"/>
      <c r="M64" s="42"/>
      <c r="N64" s="42">
        <v>15</v>
      </c>
      <c r="O64" s="43">
        <f t="shared" si="12"/>
        <v>17.74375</v>
      </c>
      <c r="P64" s="42">
        <f t="shared" si="13"/>
        <v>0.6812</v>
      </c>
      <c r="Q64" s="44">
        <v>0.5104166666666666</v>
      </c>
      <c r="R64" s="44">
        <v>0.5793634259259259</v>
      </c>
      <c r="S64" s="44">
        <f t="shared" si="14"/>
        <v>0.0689467592592593</v>
      </c>
      <c r="T64" s="44">
        <f t="shared" si="15"/>
        <v>0.04696653240740744</v>
      </c>
      <c r="U64" s="42">
        <v>10</v>
      </c>
    </row>
    <row r="65" spans="1:21" ht="19.5" customHeight="1">
      <c r="A65" s="37">
        <v>2377</v>
      </c>
      <c r="B65" s="38" t="s">
        <v>724</v>
      </c>
      <c r="C65" s="39" t="s">
        <v>767</v>
      </c>
      <c r="D65" s="40" t="s">
        <v>125</v>
      </c>
      <c r="E65" s="131">
        <v>26</v>
      </c>
      <c r="F65" s="42"/>
      <c r="G65" s="42"/>
      <c r="H65" s="42"/>
      <c r="I65" s="42"/>
      <c r="J65" s="42"/>
      <c r="K65" s="42"/>
      <c r="L65" s="42"/>
      <c r="M65" s="42"/>
      <c r="N65" s="42">
        <v>11</v>
      </c>
      <c r="O65" s="43">
        <f t="shared" si="12"/>
        <v>25.142</v>
      </c>
      <c r="P65" s="42">
        <f t="shared" si="13"/>
        <v>0.7614</v>
      </c>
      <c r="Q65" s="44">
        <v>0.5104166666666666</v>
      </c>
      <c r="R65" s="44">
        <v>0.5735648148148148</v>
      </c>
      <c r="S65" s="44">
        <f t="shared" si="14"/>
        <v>0.06314814814814818</v>
      </c>
      <c r="T65" s="44">
        <f t="shared" si="15"/>
        <v>0.04808100000000002</v>
      </c>
      <c r="U65" s="42">
        <v>11</v>
      </c>
    </row>
    <row r="66" spans="1:21" ht="19.5" customHeight="1">
      <c r="A66" s="37">
        <v>6294</v>
      </c>
      <c r="B66" s="38" t="s">
        <v>768</v>
      </c>
      <c r="C66" s="39" t="s">
        <v>735</v>
      </c>
      <c r="D66" s="40" t="s">
        <v>284</v>
      </c>
      <c r="E66" s="131">
        <v>27.5</v>
      </c>
      <c r="F66" s="42">
        <v>1</v>
      </c>
      <c r="G66" s="42"/>
      <c r="H66" s="42"/>
      <c r="I66" s="42">
        <v>1</v>
      </c>
      <c r="J66" s="42">
        <v>1</v>
      </c>
      <c r="K66" s="42"/>
      <c r="L66" s="42"/>
      <c r="M66" s="42"/>
      <c r="N66" s="42"/>
      <c r="O66" s="43">
        <f t="shared" si="12"/>
        <v>23.375</v>
      </c>
      <c r="P66" s="42">
        <f t="shared" si="13"/>
        <v>0.7435</v>
      </c>
      <c r="Q66" s="44">
        <v>0.5104166666666666</v>
      </c>
      <c r="R66" s="44">
        <v>0.5758564814814815</v>
      </c>
      <c r="S66" s="44">
        <f t="shared" si="14"/>
        <v>0.06543981481481487</v>
      </c>
      <c r="T66" s="44">
        <f t="shared" si="15"/>
        <v>0.04865450231481486</v>
      </c>
      <c r="U66" s="42">
        <v>12</v>
      </c>
    </row>
    <row r="67" spans="1:21" ht="19.5" customHeight="1">
      <c r="A67" s="37">
        <v>6171</v>
      </c>
      <c r="B67" s="38" t="s">
        <v>736</v>
      </c>
      <c r="C67" s="39" t="s">
        <v>726</v>
      </c>
      <c r="D67" s="40" t="s">
        <v>129</v>
      </c>
      <c r="E67" s="131">
        <v>27.75</v>
      </c>
      <c r="F67" s="42"/>
      <c r="G67" s="42"/>
      <c r="H67" s="42"/>
      <c r="I67" s="42"/>
      <c r="J67" s="42">
        <v>1</v>
      </c>
      <c r="K67" s="42"/>
      <c r="L67" s="42"/>
      <c r="M67" s="42"/>
      <c r="N67" s="42">
        <v>7</v>
      </c>
      <c r="O67" s="43">
        <f t="shared" si="12"/>
        <v>24.66975</v>
      </c>
      <c r="P67" s="42">
        <f t="shared" si="13"/>
        <v>0.7567</v>
      </c>
      <c r="Q67" s="44">
        <v>0.5104166666666666</v>
      </c>
      <c r="R67" s="44">
        <v>0.5774421296296296</v>
      </c>
      <c r="S67" s="44">
        <f t="shared" si="14"/>
        <v>0.06702546296296297</v>
      </c>
      <c r="T67" s="44">
        <f t="shared" si="15"/>
        <v>0.05071816782407408</v>
      </c>
      <c r="U67" s="42">
        <v>13</v>
      </c>
    </row>
  </sheetData>
  <printOptions/>
  <pageMargins left="0.6692913385826772" right="0" top="0.31496062992125984" bottom="0" header="0.5118110236220472" footer="0.5118110236220472"/>
  <pageSetup horizontalDpi="400" verticalDpi="4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37"/>
  <sheetViews>
    <sheetView zoomScale="75" zoomScaleNormal="75" workbookViewId="0" topLeftCell="A1">
      <selection activeCell="A1" sqref="A1"/>
    </sheetView>
  </sheetViews>
  <sheetFormatPr defaultColWidth="9.00390625" defaultRowHeight="17.25" customHeight="1"/>
  <cols>
    <col min="1" max="1" width="7.125" style="27" customWidth="1"/>
    <col min="2" max="2" width="13.625" style="27" bestFit="1" customWidth="1"/>
    <col min="3" max="3" width="13.50390625" style="27" customWidth="1"/>
    <col min="4" max="4" width="12.125" style="27" customWidth="1"/>
    <col min="5" max="5" width="5.625" style="27" bestFit="1" customWidth="1"/>
    <col min="6" max="13" width="3.875" style="27" customWidth="1"/>
    <col min="14" max="14" width="4.375" style="27" customWidth="1"/>
    <col min="15" max="15" width="7.00390625" style="27" bestFit="1" customWidth="1"/>
    <col min="16" max="16" width="8.625" style="27" bestFit="1" customWidth="1"/>
    <col min="17" max="20" width="9.25390625" style="27" customWidth="1"/>
    <col min="21" max="21" width="4.50390625" style="27" customWidth="1"/>
    <col min="22" max="16384" width="9.00390625" style="27" customWidth="1"/>
  </cols>
  <sheetData>
    <row r="1" spans="1:21" s="132" customFormat="1" ht="17.25" customHeight="1">
      <c r="A1" s="129" t="s">
        <v>426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5" ht="17.25" customHeight="1">
      <c r="A2" s="32" t="s">
        <v>787</v>
      </c>
      <c r="E2" s="129"/>
    </row>
    <row r="3" spans="1:21" ht="17.25" customHeight="1">
      <c r="A3" s="27" t="s">
        <v>788</v>
      </c>
      <c r="E3" s="129"/>
      <c r="T3" s="33"/>
      <c r="U3" s="34" t="s">
        <v>824</v>
      </c>
    </row>
    <row r="4" spans="1:21" ht="17.25" customHeight="1">
      <c r="A4" s="35" t="s">
        <v>137</v>
      </c>
      <c r="B4" s="36" t="s">
        <v>138</v>
      </c>
      <c r="C4" s="36" t="s">
        <v>139</v>
      </c>
      <c r="D4" s="36" t="s">
        <v>140</v>
      </c>
      <c r="E4" s="130" t="s">
        <v>141</v>
      </c>
      <c r="F4" s="36" t="s">
        <v>142</v>
      </c>
      <c r="G4" s="36" t="s">
        <v>143</v>
      </c>
      <c r="H4" s="36" t="s">
        <v>144</v>
      </c>
      <c r="I4" s="36" t="s">
        <v>145</v>
      </c>
      <c r="J4" s="36" t="s">
        <v>146</v>
      </c>
      <c r="K4" s="36" t="s">
        <v>147</v>
      </c>
      <c r="L4" s="36" t="s">
        <v>148</v>
      </c>
      <c r="M4" s="36" t="s">
        <v>149</v>
      </c>
      <c r="N4" s="36" t="s">
        <v>115</v>
      </c>
      <c r="O4" s="36" t="s">
        <v>116</v>
      </c>
      <c r="P4" s="36" t="s">
        <v>150</v>
      </c>
      <c r="Q4" s="36" t="s">
        <v>151</v>
      </c>
      <c r="R4" s="36" t="s">
        <v>152</v>
      </c>
      <c r="S4" s="36" t="s">
        <v>120</v>
      </c>
      <c r="T4" s="36" t="s">
        <v>121</v>
      </c>
      <c r="U4" s="36" t="s">
        <v>122</v>
      </c>
    </row>
    <row r="5" spans="1:21" ht="17.25" customHeight="1">
      <c r="A5" s="37">
        <v>5888</v>
      </c>
      <c r="B5" s="38" t="s">
        <v>153</v>
      </c>
      <c r="C5" s="39" t="s">
        <v>154</v>
      </c>
      <c r="D5" s="40" t="s">
        <v>123</v>
      </c>
      <c r="E5" s="131">
        <v>21</v>
      </c>
      <c r="F5" s="42">
        <v>1</v>
      </c>
      <c r="G5" s="42"/>
      <c r="H5" s="42"/>
      <c r="I5" s="42">
        <v>1</v>
      </c>
      <c r="J5" s="42">
        <v>1</v>
      </c>
      <c r="K5" s="42"/>
      <c r="L5" s="42"/>
      <c r="M5" s="42"/>
      <c r="N5" s="42">
        <v>9</v>
      </c>
      <c r="O5" s="43">
        <f aca="true" t="shared" si="0" ref="O5:O19">(1-((N5*0.003)+(M5*0.13)+(L5*0.05)+(K5*0.03)+(J5*0.09)+(I5*0.03)+(H5*0.02)+(G5*0.14)+(F5*0.03)))*E5</f>
        <v>17.282999999999998</v>
      </c>
      <c r="P5" s="42">
        <f aca="true" t="shared" si="1" ref="P5:P19">ROUND((SQRT(O5)+2.6)/10,4)</f>
        <v>0.6757</v>
      </c>
      <c r="Q5" s="44">
        <v>0.4583333333333333</v>
      </c>
      <c r="R5" s="44">
        <v>0.48587962962962966</v>
      </c>
      <c r="S5" s="44">
        <f aca="true" t="shared" si="2" ref="S5:S19">R5-Q5</f>
        <v>0.027546296296296346</v>
      </c>
      <c r="T5" s="44">
        <f aca="true" t="shared" si="3" ref="T5:T19">S5*P5</f>
        <v>0.01861303240740744</v>
      </c>
      <c r="U5" s="42">
        <v>1</v>
      </c>
    </row>
    <row r="6" spans="1:21" ht="17.25" customHeight="1">
      <c r="A6" s="37"/>
      <c r="B6" s="38" t="s">
        <v>155</v>
      </c>
      <c r="C6" s="39" t="s">
        <v>156</v>
      </c>
      <c r="D6" s="40" t="s">
        <v>124</v>
      </c>
      <c r="E6" s="131">
        <v>27</v>
      </c>
      <c r="F6" s="42"/>
      <c r="G6" s="42"/>
      <c r="H6" s="42"/>
      <c r="I6" s="42"/>
      <c r="J6" s="42">
        <v>1</v>
      </c>
      <c r="K6" s="42"/>
      <c r="L6" s="42"/>
      <c r="M6" s="42"/>
      <c r="N6" s="42">
        <v>12</v>
      </c>
      <c r="O6" s="43">
        <f t="shared" si="0"/>
        <v>23.598</v>
      </c>
      <c r="P6" s="42">
        <f t="shared" si="1"/>
        <v>0.7458</v>
      </c>
      <c r="Q6" s="44">
        <v>0.4583333333333333</v>
      </c>
      <c r="R6" s="44">
        <v>0.4835185185185185</v>
      </c>
      <c r="S6" s="44">
        <f t="shared" si="2"/>
        <v>0.0251851851851852</v>
      </c>
      <c r="T6" s="44">
        <f t="shared" si="3"/>
        <v>0.018783111111111122</v>
      </c>
      <c r="U6" s="42">
        <v>2</v>
      </c>
    </row>
    <row r="7" spans="1:21" ht="17.25" customHeight="1">
      <c r="A7" s="37">
        <v>3989</v>
      </c>
      <c r="B7" s="38" t="s">
        <v>610</v>
      </c>
      <c r="C7" s="39" t="s">
        <v>611</v>
      </c>
      <c r="D7" s="40" t="s">
        <v>612</v>
      </c>
      <c r="E7" s="131">
        <v>34</v>
      </c>
      <c r="F7" s="42">
        <v>1</v>
      </c>
      <c r="G7" s="42"/>
      <c r="H7" s="42"/>
      <c r="I7" s="42">
        <v>1</v>
      </c>
      <c r="J7" s="42">
        <v>1</v>
      </c>
      <c r="K7" s="42"/>
      <c r="L7" s="42"/>
      <c r="M7" s="42"/>
      <c r="N7" s="42">
        <v>11</v>
      </c>
      <c r="O7" s="43">
        <f t="shared" si="0"/>
        <v>27.778</v>
      </c>
      <c r="P7" s="42">
        <f t="shared" si="1"/>
        <v>0.787</v>
      </c>
      <c r="Q7" s="44">
        <v>0.4583333333333333</v>
      </c>
      <c r="R7" s="44">
        <v>0.4825810185185185</v>
      </c>
      <c r="S7" s="44">
        <f t="shared" si="2"/>
        <v>0.024247685185185164</v>
      </c>
      <c r="T7" s="44">
        <f t="shared" si="3"/>
        <v>0.019082928240740725</v>
      </c>
      <c r="U7" s="42">
        <v>3</v>
      </c>
    </row>
    <row r="8" spans="1:21" ht="17.25" customHeight="1">
      <c r="A8" s="37">
        <v>5005</v>
      </c>
      <c r="B8" s="38" t="s">
        <v>578</v>
      </c>
      <c r="C8" s="39" t="s">
        <v>579</v>
      </c>
      <c r="D8" s="40" t="s">
        <v>580</v>
      </c>
      <c r="E8" s="131">
        <v>26.5</v>
      </c>
      <c r="F8" s="42"/>
      <c r="G8" s="42"/>
      <c r="H8" s="42"/>
      <c r="I8" s="42"/>
      <c r="J8" s="42">
        <v>1</v>
      </c>
      <c r="K8" s="42">
        <v>1</v>
      </c>
      <c r="L8" s="42"/>
      <c r="M8" s="42"/>
      <c r="N8" s="42">
        <v>12</v>
      </c>
      <c r="O8" s="43">
        <f t="shared" si="0"/>
        <v>22.366</v>
      </c>
      <c r="P8" s="42">
        <f t="shared" si="1"/>
        <v>0.7329</v>
      </c>
      <c r="Q8" s="44">
        <v>0.4583333333333333</v>
      </c>
      <c r="R8" s="44">
        <v>0.4848263888888889</v>
      </c>
      <c r="S8" s="44">
        <f t="shared" si="2"/>
        <v>0.02649305555555559</v>
      </c>
      <c r="T8" s="44">
        <f t="shared" si="3"/>
        <v>0.019416760416666692</v>
      </c>
      <c r="U8" s="42">
        <v>4</v>
      </c>
    </row>
    <row r="9" spans="1:21" ht="17.25" customHeight="1">
      <c r="A9" s="37">
        <v>5861</v>
      </c>
      <c r="B9" s="38" t="s">
        <v>804</v>
      </c>
      <c r="C9" s="39" t="s">
        <v>310</v>
      </c>
      <c r="D9" s="40" t="s">
        <v>805</v>
      </c>
      <c r="E9" s="131">
        <v>28.75</v>
      </c>
      <c r="F9" s="42">
        <v>1</v>
      </c>
      <c r="G9" s="42"/>
      <c r="H9" s="42"/>
      <c r="I9" s="42">
        <v>1</v>
      </c>
      <c r="J9" s="42"/>
      <c r="K9" s="42"/>
      <c r="L9" s="42"/>
      <c r="M9" s="42"/>
      <c r="N9" s="42">
        <v>6</v>
      </c>
      <c r="O9" s="43">
        <f t="shared" si="0"/>
        <v>26.5075</v>
      </c>
      <c r="P9" s="42">
        <f t="shared" si="1"/>
        <v>0.7749</v>
      </c>
      <c r="Q9" s="44">
        <v>0.4583333333333333</v>
      </c>
      <c r="R9" s="44">
        <v>0.48353009259259255</v>
      </c>
      <c r="S9" s="44">
        <f t="shared" si="2"/>
        <v>0.025196759259259238</v>
      </c>
      <c r="T9" s="44">
        <f t="shared" si="3"/>
        <v>0.019524968749999986</v>
      </c>
      <c r="U9" s="42">
        <v>5</v>
      </c>
    </row>
    <row r="10" spans="1:21" ht="17.25" customHeight="1">
      <c r="A10" s="37">
        <v>5629</v>
      </c>
      <c r="B10" s="38" t="s">
        <v>806</v>
      </c>
      <c r="C10" s="39" t="s">
        <v>807</v>
      </c>
      <c r="D10" s="40" t="s">
        <v>135</v>
      </c>
      <c r="E10" s="131">
        <v>17.75</v>
      </c>
      <c r="F10" s="42"/>
      <c r="G10" s="42"/>
      <c r="H10" s="42"/>
      <c r="I10" s="42"/>
      <c r="J10" s="42">
        <v>1</v>
      </c>
      <c r="K10" s="42"/>
      <c r="L10" s="42"/>
      <c r="M10" s="42"/>
      <c r="N10" s="42">
        <v>13</v>
      </c>
      <c r="O10" s="43">
        <f t="shared" si="0"/>
        <v>15.46025</v>
      </c>
      <c r="P10" s="42">
        <f t="shared" si="1"/>
        <v>0.6532</v>
      </c>
      <c r="Q10" s="44">
        <v>0.4583333333333333</v>
      </c>
      <c r="R10" s="44">
        <v>0.4882870370370371</v>
      </c>
      <c r="S10" s="44">
        <f t="shared" si="2"/>
        <v>0.02995370370370376</v>
      </c>
      <c r="T10" s="44">
        <f t="shared" si="3"/>
        <v>0.019565759259259297</v>
      </c>
      <c r="U10" s="42">
        <v>6</v>
      </c>
    </row>
    <row r="11" spans="1:21" ht="17.25" customHeight="1">
      <c r="A11" s="37">
        <v>4858</v>
      </c>
      <c r="B11" s="38" t="s">
        <v>253</v>
      </c>
      <c r="C11" s="39" t="s">
        <v>254</v>
      </c>
      <c r="D11" s="40" t="s">
        <v>128</v>
      </c>
      <c r="E11" s="131">
        <v>18.5</v>
      </c>
      <c r="F11" s="42"/>
      <c r="G11" s="42"/>
      <c r="H11" s="42"/>
      <c r="I11" s="42"/>
      <c r="J11" s="42"/>
      <c r="K11" s="42"/>
      <c r="L11" s="42"/>
      <c r="M11" s="42"/>
      <c r="N11" s="42"/>
      <c r="O11" s="43">
        <f t="shared" si="0"/>
        <v>18.5</v>
      </c>
      <c r="P11" s="42">
        <f t="shared" si="1"/>
        <v>0.6901</v>
      </c>
      <c r="Q11" s="44">
        <v>0.4583333333333333</v>
      </c>
      <c r="R11" s="44">
        <v>0.4867013888888889</v>
      </c>
      <c r="S11" s="44">
        <f t="shared" si="2"/>
        <v>0.028368055555555605</v>
      </c>
      <c r="T11" s="44">
        <f t="shared" si="3"/>
        <v>0.019576795138888926</v>
      </c>
      <c r="U11" s="42">
        <v>7</v>
      </c>
    </row>
    <row r="12" spans="1:21" ht="17.25" customHeight="1">
      <c r="A12" s="37">
        <v>6171</v>
      </c>
      <c r="B12" s="38" t="s">
        <v>162</v>
      </c>
      <c r="C12" s="39" t="s">
        <v>163</v>
      </c>
      <c r="D12" s="40" t="s">
        <v>129</v>
      </c>
      <c r="E12" s="131">
        <v>27.75</v>
      </c>
      <c r="F12" s="42"/>
      <c r="G12" s="42"/>
      <c r="H12" s="42"/>
      <c r="I12" s="42"/>
      <c r="J12" s="42">
        <v>1</v>
      </c>
      <c r="K12" s="42"/>
      <c r="L12" s="42"/>
      <c r="M12" s="42"/>
      <c r="N12" s="42">
        <v>7</v>
      </c>
      <c r="O12" s="43">
        <f t="shared" si="0"/>
        <v>24.66975</v>
      </c>
      <c r="P12" s="42">
        <f t="shared" si="1"/>
        <v>0.7567</v>
      </c>
      <c r="Q12" s="44">
        <v>0.4583333333333333</v>
      </c>
      <c r="R12" s="44">
        <v>0.4842939814814815</v>
      </c>
      <c r="S12" s="44">
        <f t="shared" si="2"/>
        <v>0.02596064814814819</v>
      </c>
      <c r="T12" s="44">
        <f t="shared" si="3"/>
        <v>0.019644422453703736</v>
      </c>
      <c r="U12" s="42">
        <v>8</v>
      </c>
    </row>
    <row r="13" spans="1:21" ht="17.25" customHeight="1">
      <c r="A13" s="37">
        <v>2744</v>
      </c>
      <c r="B13" s="38" t="s">
        <v>264</v>
      </c>
      <c r="C13" s="39" t="s">
        <v>265</v>
      </c>
      <c r="D13" s="40" t="s">
        <v>136</v>
      </c>
      <c r="E13" s="131">
        <v>18</v>
      </c>
      <c r="F13" s="42"/>
      <c r="G13" s="42"/>
      <c r="H13" s="42"/>
      <c r="I13" s="42"/>
      <c r="J13" s="42"/>
      <c r="K13" s="42"/>
      <c r="L13" s="42"/>
      <c r="M13" s="42"/>
      <c r="N13" s="42">
        <v>25</v>
      </c>
      <c r="O13" s="43">
        <f t="shared" si="0"/>
        <v>16.650000000000002</v>
      </c>
      <c r="P13" s="42">
        <f t="shared" si="1"/>
        <v>0.668</v>
      </c>
      <c r="Q13" s="44">
        <v>0.4583333333333333</v>
      </c>
      <c r="R13" s="44">
        <v>0.48790509259259257</v>
      </c>
      <c r="S13" s="44">
        <f t="shared" si="2"/>
        <v>0.029571759259259256</v>
      </c>
      <c r="T13" s="44">
        <f t="shared" si="3"/>
        <v>0.019753935185185183</v>
      </c>
      <c r="U13" s="42">
        <v>9</v>
      </c>
    </row>
    <row r="14" spans="1:21" ht="17.25" customHeight="1">
      <c r="A14" s="37">
        <v>6114</v>
      </c>
      <c r="B14" s="38" t="s">
        <v>75</v>
      </c>
      <c r="C14" s="39" t="s">
        <v>76</v>
      </c>
      <c r="D14" s="40" t="s">
        <v>231</v>
      </c>
      <c r="E14" s="131">
        <v>16.25</v>
      </c>
      <c r="F14" s="42">
        <v>1</v>
      </c>
      <c r="G14" s="42"/>
      <c r="H14" s="42"/>
      <c r="I14" s="42">
        <v>1</v>
      </c>
      <c r="J14" s="42">
        <v>1</v>
      </c>
      <c r="K14" s="42"/>
      <c r="L14" s="42"/>
      <c r="M14" s="42"/>
      <c r="N14" s="42">
        <v>26</v>
      </c>
      <c r="O14" s="43">
        <f t="shared" si="0"/>
        <v>12.545</v>
      </c>
      <c r="P14" s="42">
        <f t="shared" si="1"/>
        <v>0.6142</v>
      </c>
      <c r="Q14" s="44">
        <v>0.4583333333333333</v>
      </c>
      <c r="R14" s="44">
        <v>0.49082175925925925</v>
      </c>
      <c r="S14" s="44">
        <f t="shared" si="2"/>
        <v>0.032488425925925934</v>
      </c>
      <c r="T14" s="44">
        <f t="shared" si="3"/>
        <v>0.01995439120370371</v>
      </c>
      <c r="U14" s="42">
        <v>10</v>
      </c>
    </row>
    <row r="15" spans="1:21" ht="17.25" customHeight="1">
      <c r="A15" s="37"/>
      <c r="B15" s="38" t="s">
        <v>808</v>
      </c>
      <c r="C15" s="39" t="s">
        <v>809</v>
      </c>
      <c r="D15" s="40" t="s">
        <v>134</v>
      </c>
      <c r="E15" s="131">
        <v>18.5</v>
      </c>
      <c r="F15" s="42"/>
      <c r="G15" s="42"/>
      <c r="H15" s="42"/>
      <c r="I15" s="42"/>
      <c r="J15" s="42"/>
      <c r="K15" s="42"/>
      <c r="L15" s="42"/>
      <c r="M15" s="42"/>
      <c r="N15" s="42">
        <v>21</v>
      </c>
      <c r="O15" s="43">
        <f t="shared" si="0"/>
        <v>17.334500000000002</v>
      </c>
      <c r="P15" s="42">
        <f t="shared" si="1"/>
        <v>0.6763</v>
      </c>
      <c r="Q15" s="44">
        <v>0.4583333333333333</v>
      </c>
      <c r="R15" s="44">
        <v>0.48792824074074076</v>
      </c>
      <c r="S15" s="44">
        <f t="shared" si="2"/>
        <v>0.029594907407407445</v>
      </c>
      <c r="T15" s="44">
        <f t="shared" si="3"/>
        <v>0.020015035879629654</v>
      </c>
      <c r="U15" s="42">
        <v>11</v>
      </c>
    </row>
    <row r="16" spans="1:21" ht="17.25" customHeight="1">
      <c r="A16" s="37">
        <v>5791</v>
      </c>
      <c r="B16" s="38" t="s">
        <v>810</v>
      </c>
      <c r="C16" s="39" t="s">
        <v>811</v>
      </c>
      <c r="D16" s="40" t="s">
        <v>132</v>
      </c>
      <c r="E16" s="131">
        <v>28.75</v>
      </c>
      <c r="F16" s="42">
        <v>1</v>
      </c>
      <c r="G16" s="42"/>
      <c r="H16" s="42"/>
      <c r="I16" s="42"/>
      <c r="J16" s="42"/>
      <c r="K16" s="42"/>
      <c r="L16" s="42"/>
      <c r="M16" s="42"/>
      <c r="N16" s="42">
        <v>6</v>
      </c>
      <c r="O16" s="43">
        <f t="shared" si="0"/>
        <v>27.369999999999997</v>
      </c>
      <c r="P16" s="42">
        <f t="shared" si="1"/>
        <v>0.7832</v>
      </c>
      <c r="Q16" s="44">
        <v>0.4583333333333333</v>
      </c>
      <c r="R16" s="44">
        <v>0.4840393518518518</v>
      </c>
      <c r="S16" s="44">
        <f t="shared" si="2"/>
        <v>0.025706018518518503</v>
      </c>
      <c r="T16" s="44">
        <f t="shared" si="3"/>
        <v>0.02013295370370369</v>
      </c>
      <c r="U16" s="42">
        <v>12</v>
      </c>
    </row>
    <row r="17" spans="1:21" ht="17.25" customHeight="1">
      <c r="A17" s="37"/>
      <c r="B17" s="38" t="s">
        <v>573</v>
      </c>
      <c r="C17" s="39" t="s">
        <v>574</v>
      </c>
      <c r="D17" s="40" t="s">
        <v>575</v>
      </c>
      <c r="E17" s="131">
        <v>21.25</v>
      </c>
      <c r="F17" s="42"/>
      <c r="G17" s="42"/>
      <c r="H17" s="42"/>
      <c r="I17" s="42"/>
      <c r="J17" s="42">
        <v>1</v>
      </c>
      <c r="K17" s="42"/>
      <c r="L17" s="42"/>
      <c r="M17" s="42"/>
      <c r="N17" s="42">
        <v>15</v>
      </c>
      <c r="O17" s="43">
        <f t="shared" si="0"/>
        <v>18.38125</v>
      </c>
      <c r="P17" s="42">
        <f t="shared" si="1"/>
        <v>0.6887</v>
      </c>
      <c r="Q17" s="44">
        <v>0.4583333333333333</v>
      </c>
      <c r="R17" s="44">
        <v>0.48822916666666666</v>
      </c>
      <c r="S17" s="44">
        <f t="shared" si="2"/>
        <v>0.029895833333333344</v>
      </c>
      <c r="T17" s="44">
        <f t="shared" si="3"/>
        <v>0.02058926041666667</v>
      </c>
      <c r="U17" s="42">
        <v>13</v>
      </c>
    </row>
    <row r="18" spans="1:21" ht="17.25" customHeight="1">
      <c r="A18" s="37">
        <v>46</v>
      </c>
      <c r="B18" s="38" t="s">
        <v>812</v>
      </c>
      <c r="C18" s="39" t="s">
        <v>813</v>
      </c>
      <c r="D18" s="40" t="s">
        <v>791</v>
      </c>
      <c r="E18" s="131">
        <v>18</v>
      </c>
      <c r="F18" s="42"/>
      <c r="G18" s="42"/>
      <c r="H18" s="42"/>
      <c r="I18" s="42"/>
      <c r="J18" s="42"/>
      <c r="K18" s="42"/>
      <c r="L18" s="42"/>
      <c r="M18" s="42"/>
      <c r="N18" s="42"/>
      <c r="O18" s="43">
        <f t="shared" si="0"/>
        <v>18</v>
      </c>
      <c r="P18" s="42">
        <f t="shared" si="1"/>
        <v>0.6843</v>
      </c>
      <c r="Q18" s="44">
        <v>0.4583333333333333</v>
      </c>
      <c r="R18" s="44">
        <v>0.4889467592592593</v>
      </c>
      <c r="S18" s="44">
        <f t="shared" si="2"/>
        <v>0.030613425925925974</v>
      </c>
      <c r="T18" s="44">
        <f t="shared" si="3"/>
        <v>0.020948767361111145</v>
      </c>
      <c r="U18" s="42">
        <v>14</v>
      </c>
    </row>
    <row r="19" spans="1:21" ht="17.25" customHeight="1">
      <c r="A19" s="37"/>
      <c r="B19" s="38" t="s">
        <v>801</v>
      </c>
      <c r="C19" s="39" t="s">
        <v>802</v>
      </c>
      <c r="D19" s="133" t="s">
        <v>803</v>
      </c>
      <c r="E19" s="131">
        <v>25</v>
      </c>
      <c r="F19" s="42"/>
      <c r="G19" s="42"/>
      <c r="H19" s="42"/>
      <c r="I19" s="42"/>
      <c r="J19" s="42">
        <v>1</v>
      </c>
      <c r="K19" s="42"/>
      <c r="L19" s="42"/>
      <c r="M19" s="42"/>
      <c r="N19" s="134">
        <v>13</v>
      </c>
      <c r="O19" s="43">
        <f t="shared" si="0"/>
        <v>21.775</v>
      </c>
      <c r="P19" s="42">
        <f t="shared" si="1"/>
        <v>0.7266</v>
      </c>
      <c r="Q19" s="44">
        <v>0.4583333333333333</v>
      </c>
      <c r="R19" s="44">
        <v>0.4910763888888889</v>
      </c>
      <c r="S19" s="44">
        <f t="shared" si="2"/>
        <v>0.03274305555555557</v>
      </c>
      <c r="T19" s="44">
        <f t="shared" si="3"/>
        <v>0.023791104166666677</v>
      </c>
      <c r="U19" s="42">
        <v>15</v>
      </c>
    </row>
    <row r="21" spans="1:21" ht="17.25" customHeight="1">
      <c r="A21" s="27" t="s">
        <v>789</v>
      </c>
      <c r="E21" s="129"/>
      <c r="T21" s="33"/>
      <c r="U21" s="34" t="s">
        <v>814</v>
      </c>
    </row>
    <row r="22" spans="1:21" ht="17.25" customHeight="1">
      <c r="A22" s="35" t="s">
        <v>597</v>
      </c>
      <c r="B22" s="36" t="s">
        <v>598</v>
      </c>
      <c r="C22" s="36" t="s">
        <v>599</v>
      </c>
      <c r="D22" s="36" t="s">
        <v>600</v>
      </c>
      <c r="E22" s="130" t="s">
        <v>601</v>
      </c>
      <c r="F22" s="36" t="s">
        <v>602</v>
      </c>
      <c r="G22" s="36" t="s">
        <v>603</v>
      </c>
      <c r="H22" s="36" t="s">
        <v>604</v>
      </c>
      <c r="I22" s="36" t="s">
        <v>605</v>
      </c>
      <c r="J22" s="36" t="s">
        <v>606</v>
      </c>
      <c r="K22" s="36" t="s">
        <v>607</v>
      </c>
      <c r="L22" s="36" t="s">
        <v>608</v>
      </c>
      <c r="M22" s="36" t="s">
        <v>609</v>
      </c>
      <c r="N22" s="36" t="s">
        <v>115</v>
      </c>
      <c r="O22" s="36" t="s">
        <v>116</v>
      </c>
      <c r="P22" s="36" t="s">
        <v>150</v>
      </c>
      <c r="Q22" s="36" t="s">
        <v>151</v>
      </c>
      <c r="R22" s="36" t="s">
        <v>152</v>
      </c>
      <c r="S22" s="36" t="s">
        <v>120</v>
      </c>
      <c r="T22" s="36" t="s">
        <v>121</v>
      </c>
      <c r="U22" s="36" t="s">
        <v>122</v>
      </c>
    </row>
    <row r="23" spans="1:21" ht="17.25" customHeight="1">
      <c r="A23" s="37">
        <v>5888</v>
      </c>
      <c r="B23" s="38" t="s">
        <v>153</v>
      </c>
      <c r="C23" s="39" t="s">
        <v>154</v>
      </c>
      <c r="D23" s="40" t="s">
        <v>123</v>
      </c>
      <c r="E23" s="131">
        <v>21</v>
      </c>
      <c r="F23" s="42">
        <v>1</v>
      </c>
      <c r="G23" s="42"/>
      <c r="H23" s="42"/>
      <c r="I23" s="42">
        <v>1</v>
      </c>
      <c r="J23" s="42">
        <v>1</v>
      </c>
      <c r="K23" s="42"/>
      <c r="L23" s="42"/>
      <c r="M23" s="42"/>
      <c r="N23" s="42">
        <v>9</v>
      </c>
      <c r="O23" s="43">
        <f aca="true" t="shared" si="4" ref="O23:O37">(1-((N23*0.003)+(M23*0.13)+(L23*0.05)+(K23*0.03)+(J23*0.09)+(I23*0.03)+(H23*0.02)+(G23*0.14)+(F23*0.03)))*E23</f>
        <v>17.282999999999998</v>
      </c>
      <c r="P23" s="42">
        <f aca="true" t="shared" si="5" ref="P23:P37">ROUND((SQRT(O23)+2.6)/10,4)</f>
        <v>0.6757</v>
      </c>
      <c r="Q23" s="44">
        <v>0.5104166666666666</v>
      </c>
      <c r="R23" s="44">
        <v>0.5569444444444445</v>
      </c>
      <c r="S23" s="44">
        <f aca="true" t="shared" si="6" ref="S23:S37">R23-Q23</f>
        <v>0.046527777777777835</v>
      </c>
      <c r="T23" s="44">
        <f aca="true" t="shared" si="7" ref="T23:T37">S23*P23</f>
        <v>0.03143881944444448</v>
      </c>
      <c r="U23" s="42">
        <v>1</v>
      </c>
    </row>
    <row r="24" spans="1:21" ht="17.25" customHeight="1">
      <c r="A24" s="37">
        <v>3989</v>
      </c>
      <c r="B24" s="38" t="s">
        <v>203</v>
      </c>
      <c r="C24" s="39" t="s">
        <v>204</v>
      </c>
      <c r="D24" s="40" t="s">
        <v>205</v>
      </c>
      <c r="E24" s="131">
        <v>34</v>
      </c>
      <c r="F24" s="42">
        <v>1</v>
      </c>
      <c r="G24" s="42"/>
      <c r="H24" s="42"/>
      <c r="I24" s="42">
        <v>1</v>
      </c>
      <c r="J24" s="42">
        <v>1</v>
      </c>
      <c r="K24" s="42"/>
      <c r="L24" s="42"/>
      <c r="M24" s="42"/>
      <c r="N24" s="42">
        <v>11</v>
      </c>
      <c r="O24" s="43">
        <f t="shared" si="4"/>
        <v>27.778</v>
      </c>
      <c r="P24" s="42">
        <f t="shared" si="5"/>
        <v>0.787</v>
      </c>
      <c r="Q24" s="44">
        <v>0.5104166666666666</v>
      </c>
      <c r="R24" s="44">
        <v>0.5509722222222222</v>
      </c>
      <c r="S24" s="44">
        <f t="shared" si="6"/>
        <v>0.04055555555555557</v>
      </c>
      <c r="T24" s="44">
        <f t="shared" si="7"/>
        <v>0.031917222222222236</v>
      </c>
      <c r="U24" s="42">
        <v>2</v>
      </c>
    </row>
    <row r="25" spans="1:21" ht="17.25" customHeight="1">
      <c r="A25" s="37"/>
      <c r="B25" s="38" t="s">
        <v>155</v>
      </c>
      <c r="C25" s="39" t="s">
        <v>156</v>
      </c>
      <c r="D25" s="40" t="s">
        <v>124</v>
      </c>
      <c r="E25" s="131">
        <v>27</v>
      </c>
      <c r="F25" s="42"/>
      <c r="G25" s="42"/>
      <c r="H25" s="42"/>
      <c r="I25" s="42"/>
      <c r="J25" s="42">
        <v>1</v>
      </c>
      <c r="K25" s="42"/>
      <c r="L25" s="42"/>
      <c r="M25" s="42"/>
      <c r="N25" s="42">
        <v>12</v>
      </c>
      <c r="O25" s="43">
        <f t="shared" si="4"/>
        <v>23.598</v>
      </c>
      <c r="P25" s="42">
        <f t="shared" si="5"/>
        <v>0.7458</v>
      </c>
      <c r="Q25" s="44">
        <v>0.5104166666666666</v>
      </c>
      <c r="R25" s="44">
        <v>0.5536921296296297</v>
      </c>
      <c r="S25" s="44">
        <f t="shared" si="6"/>
        <v>0.04327546296296303</v>
      </c>
      <c r="T25" s="44">
        <f t="shared" si="7"/>
        <v>0.03227484027777783</v>
      </c>
      <c r="U25" s="42">
        <v>3</v>
      </c>
    </row>
    <row r="26" spans="1:21" ht="17.25" customHeight="1">
      <c r="A26" s="37">
        <v>5005</v>
      </c>
      <c r="B26" s="38" t="s">
        <v>578</v>
      </c>
      <c r="C26" s="39" t="s">
        <v>579</v>
      </c>
      <c r="D26" s="40" t="s">
        <v>580</v>
      </c>
      <c r="E26" s="131">
        <v>26.5</v>
      </c>
      <c r="F26" s="42"/>
      <c r="G26" s="42"/>
      <c r="H26" s="42"/>
      <c r="I26" s="42"/>
      <c r="J26" s="42">
        <v>1</v>
      </c>
      <c r="K26" s="42">
        <v>1</v>
      </c>
      <c r="L26" s="42"/>
      <c r="M26" s="42"/>
      <c r="N26" s="42">
        <v>12</v>
      </c>
      <c r="O26" s="43">
        <f t="shared" si="4"/>
        <v>22.366</v>
      </c>
      <c r="P26" s="42">
        <f t="shared" si="5"/>
        <v>0.7329</v>
      </c>
      <c r="Q26" s="44">
        <v>0.5104166666666666</v>
      </c>
      <c r="R26" s="44">
        <v>0.5557175925925926</v>
      </c>
      <c r="S26" s="44">
        <f t="shared" si="6"/>
        <v>0.04530092592592594</v>
      </c>
      <c r="T26" s="44">
        <f t="shared" si="7"/>
        <v>0.033201048611111124</v>
      </c>
      <c r="U26" s="42">
        <v>4</v>
      </c>
    </row>
    <row r="27" spans="1:21" ht="17.25" customHeight="1">
      <c r="A27" s="37">
        <v>46</v>
      </c>
      <c r="B27" s="38" t="s">
        <v>792</v>
      </c>
      <c r="C27" s="39" t="s">
        <v>793</v>
      </c>
      <c r="D27" s="40" t="s">
        <v>791</v>
      </c>
      <c r="E27" s="131">
        <v>18</v>
      </c>
      <c r="F27" s="42"/>
      <c r="G27" s="42"/>
      <c r="H27" s="42"/>
      <c r="I27" s="42"/>
      <c r="J27" s="42"/>
      <c r="K27" s="42"/>
      <c r="L27" s="42"/>
      <c r="M27" s="42"/>
      <c r="N27" s="42"/>
      <c r="O27" s="43">
        <f t="shared" si="4"/>
        <v>18</v>
      </c>
      <c r="P27" s="42">
        <f t="shared" si="5"/>
        <v>0.6843</v>
      </c>
      <c r="Q27" s="44">
        <v>0.5104166666666666</v>
      </c>
      <c r="R27" s="44">
        <v>0.5590972222222222</v>
      </c>
      <c r="S27" s="44">
        <f t="shared" si="6"/>
        <v>0.048680555555555616</v>
      </c>
      <c r="T27" s="44">
        <f t="shared" si="7"/>
        <v>0.03331210416666671</v>
      </c>
      <c r="U27" s="42">
        <v>5</v>
      </c>
    </row>
    <row r="28" spans="1:21" ht="17.25" customHeight="1">
      <c r="A28" s="37">
        <v>6171</v>
      </c>
      <c r="B28" s="38" t="s">
        <v>476</v>
      </c>
      <c r="C28" s="39" t="s">
        <v>477</v>
      </c>
      <c r="D28" s="40" t="s">
        <v>129</v>
      </c>
      <c r="E28" s="131">
        <v>27.75</v>
      </c>
      <c r="F28" s="42"/>
      <c r="G28" s="42"/>
      <c r="H28" s="42"/>
      <c r="I28" s="42"/>
      <c r="J28" s="42">
        <v>1</v>
      </c>
      <c r="K28" s="42"/>
      <c r="L28" s="42"/>
      <c r="M28" s="42"/>
      <c r="N28" s="42">
        <v>7</v>
      </c>
      <c r="O28" s="43">
        <f t="shared" si="4"/>
        <v>24.66975</v>
      </c>
      <c r="P28" s="42">
        <f t="shared" si="5"/>
        <v>0.7567</v>
      </c>
      <c r="Q28" s="44">
        <v>0.5104166666666666</v>
      </c>
      <c r="R28" s="44">
        <v>0.5552430555555555</v>
      </c>
      <c r="S28" s="44">
        <f t="shared" si="6"/>
        <v>0.0448263888888889</v>
      </c>
      <c r="T28" s="44">
        <f t="shared" si="7"/>
        <v>0.033920128472222234</v>
      </c>
      <c r="U28" s="42">
        <v>6</v>
      </c>
    </row>
    <row r="29" spans="1:21" ht="17.25" customHeight="1">
      <c r="A29" s="37">
        <v>5791</v>
      </c>
      <c r="B29" s="38" t="s">
        <v>164</v>
      </c>
      <c r="C29" s="39" t="s">
        <v>165</v>
      </c>
      <c r="D29" s="40" t="s">
        <v>132</v>
      </c>
      <c r="E29" s="131">
        <v>28.75</v>
      </c>
      <c r="F29" s="42">
        <v>1</v>
      </c>
      <c r="G29" s="42"/>
      <c r="H29" s="42"/>
      <c r="I29" s="42"/>
      <c r="J29" s="42"/>
      <c r="K29" s="42"/>
      <c r="L29" s="42"/>
      <c r="M29" s="42"/>
      <c r="N29" s="42">
        <v>6</v>
      </c>
      <c r="O29" s="43">
        <f t="shared" si="4"/>
        <v>27.369999999999997</v>
      </c>
      <c r="P29" s="42">
        <f t="shared" si="5"/>
        <v>0.7832</v>
      </c>
      <c r="Q29" s="44">
        <v>0.5104166666666666</v>
      </c>
      <c r="R29" s="44">
        <v>0.5539583333333333</v>
      </c>
      <c r="S29" s="44">
        <f t="shared" si="6"/>
        <v>0.0435416666666667</v>
      </c>
      <c r="T29" s="44">
        <f t="shared" si="7"/>
        <v>0.03410183333333336</v>
      </c>
      <c r="U29" s="42">
        <v>7</v>
      </c>
    </row>
    <row r="30" spans="1:21" ht="17.25" customHeight="1">
      <c r="A30" s="37">
        <v>5629</v>
      </c>
      <c r="B30" s="38" t="s">
        <v>794</v>
      </c>
      <c r="C30" s="39" t="s">
        <v>795</v>
      </c>
      <c r="D30" s="40" t="s">
        <v>135</v>
      </c>
      <c r="E30" s="131">
        <v>17.75</v>
      </c>
      <c r="F30" s="42"/>
      <c r="G30" s="42"/>
      <c r="H30" s="42"/>
      <c r="I30" s="42"/>
      <c r="J30" s="42">
        <v>1</v>
      </c>
      <c r="K30" s="42"/>
      <c r="L30" s="42"/>
      <c r="M30" s="42"/>
      <c r="N30" s="42">
        <v>13</v>
      </c>
      <c r="O30" s="43">
        <f t="shared" si="4"/>
        <v>15.46025</v>
      </c>
      <c r="P30" s="42">
        <f t="shared" si="5"/>
        <v>0.6532</v>
      </c>
      <c r="Q30" s="44">
        <v>0.5104166666666666</v>
      </c>
      <c r="R30" s="44">
        <v>0.5628240740740741</v>
      </c>
      <c r="S30" s="44">
        <f t="shared" si="6"/>
        <v>0.05240740740740746</v>
      </c>
      <c r="T30" s="44">
        <f t="shared" si="7"/>
        <v>0.03423251851851855</v>
      </c>
      <c r="U30" s="42">
        <v>8</v>
      </c>
    </row>
    <row r="31" spans="1:21" ht="17.25" customHeight="1">
      <c r="A31" s="37">
        <v>5861</v>
      </c>
      <c r="B31" s="38" t="s">
        <v>249</v>
      </c>
      <c r="C31" s="39" t="s">
        <v>225</v>
      </c>
      <c r="D31" s="40" t="s">
        <v>226</v>
      </c>
      <c r="E31" s="131">
        <v>28.75</v>
      </c>
      <c r="F31" s="42">
        <v>1</v>
      </c>
      <c r="G31" s="42"/>
      <c r="H31" s="42"/>
      <c r="I31" s="42">
        <v>1</v>
      </c>
      <c r="J31" s="42"/>
      <c r="K31" s="42"/>
      <c r="L31" s="42"/>
      <c r="M31" s="42"/>
      <c r="N31" s="42">
        <v>6</v>
      </c>
      <c r="O31" s="43">
        <f t="shared" si="4"/>
        <v>26.5075</v>
      </c>
      <c r="P31" s="42">
        <f t="shared" si="5"/>
        <v>0.7749</v>
      </c>
      <c r="Q31" s="44">
        <v>0.5104166666666666</v>
      </c>
      <c r="R31" s="44">
        <v>0.5547106481481482</v>
      </c>
      <c r="S31" s="44">
        <f t="shared" si="6"/>
        <v>0.04429398148148156</v>
      </c>
      <c r="T31" s="44">
        <f t="shared" si="7"/>
        <v>0.03432340625000006</v>
      </c>
      <c r="U31" s="42">
        <v>9</v>
      </c>
    </row>
    <row r="32" spans="1:21" ht="17.25" customHeight="1">
      <c r="A32" s="37">
        <v>4858</v>
      </c>
      <c r="B32" s="38" t="s">
        <v>253</v>
      </c>
      <c r="C32" s="39" t="s">
        <v>254</v>
      </c>
      <c r="D32" s="40" t="s">
        <v>128</v>
      </c>
      <c r="E32" s="131">
        <v>18.5</v>
      </c>
      <c r="F32" s="42"/>
      <c r="G32" s="42"/>
      <c r="H32" s="42"/>
      <c r="I32" s="42"/>
      <c r="J32" s="42"/>
      <c r="K32" s="42"/>
      <c r="L32" s="42"/>
      <c r="M32" s="42"/>
      <c r="N32" s="42"/>
      <c r="O32" s="43">
        <f t="shared" si="4"/>
        <v>18.5</v>
      </c>
      <c r="P32" s="42">
        <f t="shared" si="5"/>
        <v>0.6901</v>
      </c>
      <c r="Q32" s="44">
        <v>0.5104166666666666</v>
      </c>
      <c r="R32" s="44">
        <v>0.5604282407407407</v>
      </c>
      <c r="S32" s="44">
        <f t="shared" si="6"/>
        <v>0.05001157407407408</v>
      </c>
      <c r="T32" s="44">
        <f t="shared" si="7"/>
        <v>0.03451298726851853</v>
      </c>
      <c r="U32" s="42">
        <v>10</v>
      </c>
    </row>
    <row r="33" spans="1:21" ht="17.25" customHeight="1">
      <c r="A33" s="37"/>
      <c r="B33" s="38" t="s">
        <v>796</v>
      </c>
      <c r="C33" s="39" t="s">
        <v>797</v>
      </c>
      <c r="D33" s="40" t="s">
        <v>134</v>
      </c>
      <c r="E33" s="131">
        <v>18.5</v>
      </c>
      <c r="F33" s="42"/>
      <c r="G33" s="42"/>
      <c r="H33" s="42"/>
      <c r="I33" s="42"/>
      <c r="J33" s="42"/>
      <c r="K33" s="42"/>
      <c r="L33" s="42"/>
      <c r="M33" s="42"/>
      <c r="N33" s="42">
        <v>21</v>
      </c>
      <c r="O33" s="43">
        <f t="shared" si="4"/>
        <v>17.334500000000002</v>
      </c>
      <c r="P33" s="42">
        <f t="shared" si="5"/>
        <v>0.6763</v>
      </c>
      <c r="Q33" s="44">
        <v>0.5104166666666666</v>
      </c>
      <c r="R33" s="44">
        <v>0.5625</v>
      </c>
      <c r="S33" s="44">
        <f t="shared" si="6"/>
        <v>0.05208333333333337</v>
      </c>
      <c r="T33" s="44">
        <f t="shared" si="7"/>
        <v>0.03522395833333336</v>
      </c>
      <c r="U33" s="42">
        <v>11</v>
      </c>
    </row>
    <row r="34" spans="1:21" ht="17.25" customHeight="1">
      <c r="A34" s="37"/>
      <c r="B34" s="38" t="s">
        <v>798</v>
      </c>
      <c r="C34" s="39" t="s">
        <v>799</v>
      </c>
      <c r="D34" s="40" t="s">
        <v>800</v>
      </c>
      <c r="E34" s="131">
        <v>21.25</v>
      </c>
      <c r="F34" s="42"/>
      <c r="G34" s="42"/>
      <c r="H34" s="42"/>
      <c r="I34" s="42"/>
      <c r="J34" s="42">
        <v>1</v>
      </c>
      <c r="K34" s="42"/>
      <c r="L34" s="42"/>
      <c r="M34" s="42"/>
      <c r="N34" s="42">
        <v>15</v>
      </c>
      <c r="O34" s="43">
        <f t="shared" si="4"/>
        <v>18.38125</v>
      </c>
      <c r="P34" s="42">
        <f t="shared" si="5"/>
        <v>0.6887</v>
      </c>
      <c r="Q34" s="44">
        <v>0.5104166666666666</v>
      </c>
      <c r="R34" s="44">
        <v>0.5621180555555555</v>
      </c>
      <c r="S34" s="44">
        <f t="shared" si="6"/>
        <v>0.051701388888888866</v>
      </c>
      <c r="T34" s="44">
        <f t="shared" si="7"/>
        <v>0.03560674652777776</v>
      </c>
      <c r="U34" s="42">
        <v>12</v>
      </c>
    </row>
    <row r="35" spans="1:21" ht="17.25" customHeight="1">
      <c r="A35" s="37">
        <v>6114</v>
      </c>
      <c r="B35" s="38" t="s">
        <v>616</v>
      </c>
      <c r="C35" s="39" t="s">
        <v>617</v>
      </c>
      <c r="D35" s="40" t="s">
        <v>231</v>
      </c>
      <c r="E35" s="131">
        <v>16.25</v>
      </c>
      <c r="F35" s="42">
        <v>1</v>
      </c>
      <c r="G35" s="42"/>
      <c r="H35" s="42"/>
      <c r="I35" s="42">
        <v>1</v>
      </c>
      <c r="J35" s="42">
        <v>1</v>
      </c>
      <c r="K35" s="42"/>
      <c r="L35" s="42"/>
      <c r="M35" s="42"/>
      <c r="N35" s="42">
        <v>26</v>
      </c>
      <c r="O35" s="43">
        <f t="shared" si="4"/>
        <v>12.545</v>
      </c>
      <c r="P35" s="42">
        <f t="shared" si="5"/>
        <v>0.6142</v>
      </c>
      <c r="Q35" s="44">
        <v>0.5104166666666666</v>
      </c>
      <c r="R35" s="44">
        <v>0.5705555555555556</v>
      </c>
      <c r="S35" s="44">
        <f t="shared" si="6"/>
        <v>0.060138888888888964</v>
      </c>
      <c r="T35" s="44">
        <f t="shared" si="7"/>
        <v>0.0369373055555556</v>
      </c>
      <c r="U35" s="42">
        <v>13</v>
      </c>
    </row>
    <row r="36" spans="1:21" ht="17.25" customHeight="1">
      <c r="A36" s="37">
        <v>2744</v>
      </c>
      <c r="B36" s="38" t="s">
        <v>790</v>
      </c>
      <c r="C36" s="39" t="s">
        <v>586</v>
      </c>
      <c r="D36" s="40" t="s">
        <v>136</v>
      </c>
      <c r="E36" s="131">
        <v>18</v>
      </c>
      <c r="F36" s="42"/>
      <c r="G36" s="42"/>
      <c r="H36" s="42"/>
      <c r="I36" s="42"/>
      <c r="J36" s="42"/>
      <c r="K36" s="42"/>
      <c r="L36" s="42"/>
      <c r="M36" s="42"/>
      <c r="N36" s="42">
        <v>25</v>
      </c>
      <c r="O36" s="43">
        <f t="shared" si="4"/>
        <v>16.650000000000002</v>
      </c>
      <c r="P36" s="42">
        <f t="shared" si="5"/>
        <v>0.668</v>
      </c>
      <c r="Q36" s="44">
        <v>0.5104166666666666</v>
      </c>
      <c r="R36" s="44">
        <v>0.5665509259259259</v>
      </c>
      <c r="S36" s="44">
        <f t="shared" si="6"/>
        <v>0.0561342592592593</v>
      </c>
      <c r="T36" s="44">
        <f t="shared" si="7"/>
        <v>0.03749768518518522</v>
      </c>
      <c r="U36" s="42">
        <v>14</v>
      </c>
    </row>
    <row r="37" spans="1:21" ht="17.25" customHeight="1">
      <c r="A37" s="37"/>
      <c r="B37" s="38" t="s">
        <v>801</v>
      </c>
      <c r="C37" s="39" t="s">
        <v>802</v>
      </c>
      <c r="D37" s="133" t="s">
        <v>803</v>
      </c>
      <c r="E37" s="131">
        <v>25</v>
      </c>
      <c r="F37" s="42"/>
      <c r="G37" s="42"/>
      <c r="H37" s="42"/>
      <c r="I37" s="42"/>
      <c r="J37" s="42">
        <v>1</v>
      </c>
      <c r="K37" s="42"/>
      <c r="L37" s="42"/>
      <c r="M37" s="42"/>
      <c r="N37" s="134">
        <v>13</v>
      </c>
      <c r="O37" s="43">
        <f t="shared" si="4"/>
        <v>21.775</v>
      </c>
      <c r="P37" s="42">
        <f t="shared" si="5"/>
        <v>0.7266</v>
      </c>
      <c r="Q37" s="44">
        <v>0.5104166666666666</v>
      </c>
      <c r="R37" s="44">
        <v>0.5693518518518519</v>
      </c>
      <c r="S37" s="44">
        <f t="shared" si="6"/>
        <v>0.05893518518518526</v>
      </c>
      <c r="T37" s="44">
        <f t="shared" si="7"/>
        <v>0.042822305555555606</v>
      </c>
      <c r="U37" s="42">
        <v>15</v>
      </c>
    </row>
  </sheetData>
  <printOptions/>
  <pageMargins left="0.6692913385826772" right="0" top="0.31496062992125984" bottom="0" header="0.5118110236220472" footer="0.5118110236220472"/>
  <pageSetup horizontalDpi="400" verticalDpi="4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20"/>
  <sheetViews>
    <sheetView zoomScale="75" zoomScaleNormal="75" workbookViewId="0" topLeftCell="A1">
      <selection activeCell="A1" sqref="A1"/>
    </sheetView>
  </sheetViews>
  <sheetFormatPr defaultColWidth="9.00390625" defaultRowHeight="17.25" customHeight="1"/>
  <cols>
    <col min="1" max="1" width="7.125" style="27" customWidth="1"/>
    <col min="2" max="2" width="13.625" style="27" bestFit="1" customWidth="1"/>
    <col min="3" max="3" width="13.50390625" style="27" customWidth="1"/>
    <col min="4" max="4" width="12.125" style="27" customWidth="1"/>
    <col min="5" max="5" width="5.625" style="27" bestFit="1" customWidth="1"/>
    <col min="6" max="13" width="3.875" style="27" customWidth="1"/>
    <col min="14" max="14" width="4.375" style="27" customWidth="1"/>
    <col min="15" max="15" width="7.00390625" style="27" bestFit="1" customWidth="1"/>
    <col min="16" max="16" width="8.625" style="27" bestFit="1" customWidth="1"/>
    <col min="17" max="20" width="9.25390625" style="27" customWidth="1"/>
    <col min="21" max="21" width="4.50390625" style="27" customWidth="1"/>
    <col min="22" max="16384" width="9.00390625" style="27" customWidth="1"/>
  </cols>
  <sheetData>
    <row r="1" spans="1:21" s="132" customFormat="1" ht="17.25" customHeight="1">
      <c r="A1" s="129" t="s">
        <v>426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5" ht="17.25" customHeight="1">
      <c r="A2" s="32" t="s">
        <v>787</v>
      </c>
      <c r="E2" s="129"/>
    </row>
    <row r="3" spans="1:21" ht="17.25" customHeight="1">
      <c r="A3" s="28"/>
      <c r="B3" s="28"/>
      <c r="C3" s="28"/>
      <c r="D3" s="28"/>
      <c r="E3" s="124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137"/>
      <c r="U3" s="138" t="s">
        <v>826</v>
      </c>
    </row>
    <row r="4" spans="1:21" ht="17.25" customHeight="1">
      <c r="A4" s="139" t="s">
        <v>137</v>
      </c>
      <c r="B4" s="55" t="s">
        <v>138</v>
      </c>
      <c r="C4" s="55" t="s">
        <v>139</v>
      </c>
      <c r="D4" s="55" t="s">
        <v>140</v>
      </c>
      <c r="E4" s="126" t="s">
        <v>141</v>
      </c>
      <c r="F4" s="55" t="s">
        <v>142</v>
      </c>
      <c r="G4" s="55" t="s">
        <v>143</v>
      </c>
      <c r="H4" s="55" t="s">
        <v>144</v>
      </c>
      <c r="I4" s="55" t="s">
        <v>145</v>
      </c>
      <c r="J4" s="55" t="s">
        <v>146</v>
      </c>
      <c r="K4" s="55" t="s">
        <v>147</v>
      </c>
      <c r="L4" s="55" t="s">
        <v>148</v>
      </c>
      <c r="M4" s="55" t="s">
        <v>149</v>
      </c>
      <c r="N4" s="55" t="s">
        <v>115</v>
      </c>
      <c r="O4" s="57" t="s">
        <v>116</v>
      </c>
      <c r="P4" s="57" t="s">
        <v>117</v>
      </c>
      <c r="Q4" s="57" t="s">
        <v>118</v>
      </c>
      <c r="R4" s="57" t="s">
        <v>119</v>
      </c>
      <c r="S4" s="57" t="s">
        <v>120</v>
      </c>
      <c r="T4" s="57" t="s">
        <v>121</v>
      </c>
      <c r="U4" s="57" t="s">
        <v>122</v>
      </c>
    </row>
    <row r="5" spans="1:21" ht="17.25" customHeight="1">
      <c r="A5" s="59">
        <v>5791</v>
      </c>
      <c r="B5" s="60" t="s">
        <v>827</v>
      </c>
      <c r="C5" s="61" t="s">
        <v>828</v>
      </c>
      <c r="D5" s="62" t="s">
        <v>132</v>
      </c>
      <c r="E5" s="140">
        <v>28.75</v>
      </c>
      <c r="F5" s="64">
        <v>1</v>
      </c>
      <c r="G5" s="64"/>
      <c r="H5" s="64"/>
      <c r="I5" s="64"/>
      <c r="J5" s="64"/>
      <c r="K5" s="64"/>
      <c r="L5" s="64"/>
      <c r="M5" s="64"/>
      <c r="N5" s="64">
        <v>6</v>
      </c>
      <c r="O5" s="65">
        <f>(1-((N5*0.003)+(M5*0.13)+(L5*0.05)+(K5*0.03)+(J5*0.09)+(I5*0.03)+(H5*0.02)+(G5*0.14)+(F5*0.03)))*E5</f>
        <v>27.369999999999997</v>
      </c>
      <c r="P5" s="66">
        <f>ROUND((SQRT(O5)+2.6)/10,4)</f>
        <v>0.7832</v>
      </c>
      <c r="Q5" s="67">
        <v>0.5381944444444444</v>
      </c>
      <c r="R5" s="67">
        <v>0.5966435185185185</v>
      </c>
      <c r="S5" s="67">
        <f>R5-Q5</f>
        <v>0.05844907407407407</v>
      </c>
      <c r="T5" s="67">
        <f>S5*P5</f>
        <v>0.04577731481481481</v>
      </c>
      <c r="U5" s="66">
        <v>1</v>
      </c>
    </row>
    <row r="6" spans="1:21" ht="17.25" customHeight="1">
      <c r="A6" s="59"/>
      <c r="B6" s="60" t="s">
        <v>262</v>
      </c>
      <c r="C6" s="61" t="s">
        <v>263</v>
      </c>
      <c r="D6" s="62" t="s">
        <v>124</v>
      </c>
      <c r="E6" s="140">
        <v>27</v>
      </c>
      <c r="F6" s="64"/>
      <c r="G6" s="64"/>
      <c r="H6" s="64"/>
      <c r="I6" s="64"/>
      <c r="J6" s="64">
        <v>1</v>
      </c>
      <c r="K6" s="64"/>
      <c r="L6" s="64"/>
      <c r="M6" s="64"/>
      <c r="N6" s="64">
        <v>12</v>
      </c>
      <c r="O6" s="65">
        <f>(1-((N6*0.003)+(M6*0.13)+(L6*0.05)+(K6*0.03)+(J6*0.09)+(I6*0.03)+(H6*0.02)+(G6*0.14)+(F6*0.03)))*E6</f>
        <v>23.598</v>
      </c>
      <c r="P6" s="66">
        <f>ROUND((SQRT(O6)+2.6)/10,4)</f>
        <v>0.7458</v>
      </c>
      <c r="Q6" s="67">
        <v>0.5381944444444444</v>
      </c>
      <c r="R6" s="67">
        <v>0.6012268518518519</v>
      </c>
      <c r="S6" s="67">
        <f>R6-Q6</f>
        <v>0.06303240740740745</v>
      </c>
      <c r="T6" s="67">
        <f>S6*P6</f>
        <v>0.04700956944444448</v>
      </c>
      <c r="U6" s="66">
        <v>2</v>
      </c>
    </row>
    <row r="7" spans="1:21" ht="17.25" customHeight="1">
      <c r="A7" s="59">
        <v>5861</v>
      </c>
      <c r="B7" s="60" t="s">
        <v>375</v>
      </c>
      <c r="C7" s="61" t="s">
        <v>165</v>
      </c>
      <c r="D7" s="62" t="s">
        <v>376</v>
      </c>
      <c r="E7" s="140">
        <v>28.75</v>
      </c>
      <c r="F7" s="64">
        <v>1</v>
      </c>
      <c r="G7" s="64"/>
      <c r="H7" s="64"/>
      <c r="I7" s="64">
        <v>1</v>
      </c>
      <c r="J7" s="64"/>
      <c r="K7" s="64"/>
      <c r="L7" s="64"/>
      <c r="M7" s="64"/>
      <c r="N7" s="64">
        <v>6</v>
      </c>
      <c r="O7" s="65">
        <f>(1-((N7*0.003)+(M7*0.13)+(L7*0.05)+(K7*0.03)+(J7*0.09)+(I7*0.03)+(H7*0.02)+(G7*0.14)+(F7*0.03)))*E7</f>
        <v>26.5075</v>
      </c>
      <c r="P7" s="66">
        <f>ROUND((SQRT(O7)+2.6)/10,4)</f>
        <v>0.7749</v>
      </c>
      <c r="Q7" s="67">
        <v>0.5381944444444444</v>
      </c>
      <c r="R7" s="67">
        <v>0.5991203703703704</v>
      </c>
      <c r="S7" s="67">
        <f>R7-Q7</f>
        <v>0.06092592592592594</v>
      </c>
      <c r="T7" s="67">
        <f>S7*P7</f>
        <v>0.04721150000000001</v>
      </c>
      <c r="U7" s="66">
        <v>3</v>
      </c>
    </row>
    <row r="8" spans="1:21" ht="17.25" customHeight="1">
      <c r="A8" s="59">
        <v>3989</v>
      </c>
      <c r="B8" s="60" t="s">
        <v>203</v>
      </c>
      <c r="C8" s="61" t="s">
        <v>204</v>
      </c>
      <c r="D8" s="62" t="s">
        <v>205</v>
      </c>
      <c r="E8" s="140">
        <v>34</v>
      </c>
      <c r="F8" s="64">
        <v>1</v>
      </c>
      <c r="G8" s="64"/>
      <c r="H8" s="64"/>
      <c r="I8" s="64">
        <v>1</v>
      </c>
      <c r="J8" s="64">
        <v>1</v>
      </c>
      <c r="K8" s="64"/>
      <c r="L8" s="64"/>
      <c r="M8" s="64"/>
      <c r="N8" s="64">
        <v>11</v>
      </c>
      <c r="O8" s="65">
        <f>(1-((N8*0.003)+(M8*0.13)+(L8*0.05)+(K8*0.03)+(J8*0.09)+(I8*0.03)+(H8*0.02)+(G8*0.14)+(F8*0.03)))*E8</f>
        <v>27.778</v>
      </c>
      <c r="P8" s="66">
        <f>ROUND((SQRT(O8)+2.6)/10,4)</f>
        <v>0.787</v>
      </c>
      <c r="Q8" s="67">
        <v>0.5381944444444444</v>
      </c>
      <c r="R8" s="67">
        <v>0.5995138888888889</v>
      </c>
      <c r="S8" s="67">
        <f>R8-Q8</f>
        <v>0.06131944444444448</v>
      </c>
      <c r="T8" s="67">
        <f>S8*P8</f>
        <v>0.048258402777777806</v>
      </c>
      <c r="U8" s="66">
        <v>4</v>
      </c>
    </row>
    <row r="9" spans="1:21" ht="17.25" customHeight="1">
      <c r="A9" s="59">
        <v>6352</v>
      </c>
      <c r="B9" s="60" t="s">
        <v>614</v>
      </c>
      <c r="C9" s="61" t="s">
        <v>615</v>
      </c>
      <c r="D9" s="62" t="s">
        <v>555</v>
      </c>
      <c r="E9" s="140">
        <v>32.75</v>
      </c>
      <c r="F9" s="64"/>
      <c r="G9" s="64"/>
      <c r="H9" s="64"/>
      <c r="I9" s="64"/>
      <c r="J9" s="64"/>
      <c r="K9" s="64"/>
      <c r="L9" s="64"/>
      <c r="M9" s="64"/>
      <c r="N9" s="64"/>
      <c r="O9" s="65">
        <f>(1-((N9*0.003)+(M9*0.13)+(L9*0.05)+(K9*0.03)+(J9*0.09)+(I9*0.03)+(H9*0.02)+(G9*0.14)+(F9*0.03)))*E9</f>
        <v>32.75</v>
      </c>
      <c r="P9" s="66">
        <f>ROUND((SQRT(O9)+2.6)/10,4)</f>
        <v>0.8323</v>
      </c>
      <c r="Q9" s="67">
        <v>0.5381944444444444</v>
      </c>
      <c r="R9" s="67">
        <v>0.5974421296296296</v>
      </c>
      <c r="S9" s="67">
        <f>R9-Q9</f>
        <v>0.059247685185185195</v>
      </c>
      <c r="T9" s="67">
        <f>S9*P9</f>
        <v>0.04931184837962964</v>
      </c>
      <c r="U9" s="66">
        <v>5</v>
      </c>
    </row>
    <row r="10" spans="1:21" ht="17.25" customHeight="1">
      <c r="A10" s="59">
        <v>4858</v>
      </c>
      <c r="B10" s="60" t="s">
        <v>829</v>
      </c>
      <c r="C10" s="61" t="s">
        <v>830</v>
      </c>
      <c r="D10" s="62" t="s">
        <v>128</v>
      </c>
      <c r="E10" s="140">
        <v>18.5</v>
      </c>
      <c r="F10" s="64"/>
      <c r="G10" s="64"/>
      <c r="H10" s="64"/>
      <c r="I10" s="64"/>
      <c r="J10" s="64"/>
      <c r="K10" s="64"/>
      <c r="L10" s="64"/>
      <c r="M10" s="64"/>
      <c r="N10" s="64"/>
      <c r="O10" s="65">
        <f>(1-((N10*0.003)+(M10*0.13)+(L10*0.05)+(K10*0.03)+(J10*0.09)+(I10*0.03)+(H10*0.02)+(G10*0.14)+(F10*0.03)))*E10</f>
        <v>18.5</v>
      </c>
      <c r="P10" s="66">
        <f>ROUND((SQRT(O10)+2.6)/10,4)</f>
        <v>0.6901</v>
      </c>
      <c r="Q10" s="67">
        <v>0.5381944444444444</v>
      </c>
      <c r="R10" s="67">
        <v>0.6121412037037037</v>
      </c>
      <c r="S10" s="67">
        <f>R10-Q10</f>
        <v>0.07394675925925931</v>
      </c>
      <c r="T10" s="67">
        <f>S10*P10</f>
        <v>0.051030658564814854</v>
      </c>
      <c r="U10" s="66">
        <v>6</v>
      </c>
    </row>
    <row r="11" spans="1:21" ht="17.25" customHeight="1">
      <c r="A11" s="59">
        <v>5888</v>
      </c>
      <c r="B11" s="60" t="s">
        <v>831</v>
      </c>
      <c r="C11" s="61" t="s">
        <v>832</v>
      </c>
      <c r="D11" s="62" t="s">
        <v>123</v>
      </c>
      <c r="E11" s="140">
        <v>21</v>
      </c>
      <c r="F11" s="64">
        <v>1</v>
      </c>
      <c r="G11" s="64"/>
      <c r="H11" s="64"/>
      <c r="I11" s="64">
        <v>1</v>
      </c>
      <c r="J11" s="64">
        <v>1</v>
      </c>
      <c r="K11" s="64"/>
      <c r="L11" s="64"/>
      <c r="M11" s="64"/>
      <c r="N11" s="64">
        <v>9</v>
      </c>
      <c r="O11" s="65">
        <f>(1-((N11*0.003)+(M11*0.13)+(L11*0.05)+(K11*0.03)+(J11*0.09)+(I11*0.03)+(H11*0.02)+(G11*0.14)+(F11*0.03)))*E11</f>
        <v>17.282999999999998</v>
      </c>
      <c r="P11" s="66">
        <f>ROUND((SQRT(O11)+2.6)/10,4)</f>
        <v>0.6757</v>
      </c>
      <c r="Q11" s="67">
        <v>0.5381944444444444</v>
      </c>
      <c r="R11" s="67">
        <v>0.6196064814814815</v>
      </c>
      <c r="S11" s="67">
        <f>R11-Q11</f>
        <v>0.08141203703703703</v>
      </c>
      <c r="T11" s="67">
        <f>S11*P11</f>
        <v>0.05501011342592592</v>
      </c>
      <c r="U11" s="66">
        <v>7</v>
      </c>
    </row>
    <row r="12" spans="1:21" ht="17.25" customHeight="1">
      <c r="A12" s="59">
        <v>2744</v>
      </c>
      <c r="B12" s="60" t="s">
        <v>264</v>
      </c>
      <c r="C12" s="61" t="s">
        <v>265</v>
      </c>
      <c r="D12" s="62" t="s">
        <v>136</v>
      </c>
      <c r="E12" s="140">
        <v>18</v>
      </c>
      <c r="F12" s="64"/>
      <c r="G12" s="64"/>
      <c r="H12" s="64"/>
      <c r="I12" s="64"/>
      <c r="J12" s="64"/>
      <c r="K12" s="64"/>
      <c r="L12" s="64"/>
      <c r="M12" s="64"/>
      <c r="N12" s="64">
        <v>25</v>
      </c>
      <c r="O12" s="65">
        <f>(1-((N12*0.003)+(M12*0.13)+(L12*0.05)+(K12*0.03)+(J12*0.09)+(I12*0.03)+(H12*0.02)+(G12*0.14)+(F12*0.03)))*E12</f>
        <v>16.650000000000002</v>
      </c>
      <c r="P12" s="66">
        <f>ROUND((SQRT(O12)+2.6)/10,4)</f>
        <v>0.668</v>
      </c>
      <c r="Q12" s="67">
        <v>0.5381944444444444</v>
      </c>
      <c r="R12" s="67">
        <v>0.6222106481481481</v>
      </c>
      <c r="S12" s="67">
        <f>R12-Q12</f>
        <v>0.08401620370370366</v>
      </c>
      <c r="T12" s="67">
        <f>S12*P12</f>
        <v>0.05612282407407405</v>
      </c>
      <c r="U12" s="66">
        <v>8</v>
      </c>
    </row>
    <row r="13" spans="1:21" ht="17.25" customHeight="1">
      <c r="A13" s="59">
        <v>5005</v>
      </c>
      <c r="B13" s="60" t="s">
        <v>314</v>
      </c>
      <c r="C13" s="61" t="s">
        <v>315</v>
      </c>
      <c r="D13" s="62" t="s">
        <v>316</v>
      </c>
      <c r="E13" s="140">
        <v>26.5</v>
      </c>
      <c r="F13" s="64"/>
      <c r="G13" s="64"/>
      <c r="H13" s="64"/>
      <c r="I13" s="64"/>
      <c r="J13" s="64">
        <v>1</v>
      </c>
      <c r="K13" s="64">
        <v>1</v>
      </c>
      <c r="L13" s="64"/>
      <c r="M13" s="64"/>
      <c r="N13" s="64">
        <v>12</v>
      </c>
      <c r="O13" s="65">
        <f>(1-((N13*0.003)+(M13*0.13)+(L13*0.05)+(K13*0.03)+(J13*0.09)+(I13*0.03)+(H13*0.02)+(G13*0.14)+(F13*0.03)))*E13</f>
        <v>22.366</v>
      </c>
      <c r="P13" s="66">
        <f>ROUND((SQRT(O13)+2.6)/10,4)</f>
        <v>0.7329</v>
      </c>
      <c r="Q13" s="67">
        <v>0.5381944444444444</v>
      </c>
      <c r="R13" s="67">
        <v>0.6177314814814815</v>
      </c>
      <c r="S13" s="67">
        <f>R13-Q13</f>
        <v>0.07953703703703707</v>
      </c>
      <c r="T13" s="67">
        <f>S13*P13</f>
        <v>0.05829269444444447</v>
      </c>
      <c r="U13" s="66">
        <v>9</v>
      </c>
    </row>
    <row r="14" spans="1:21" ht="17.25" customHeight="1">
      <c r="A14" s="59">
        <v>6114</v>
      </c>
      <c r="B14" s="60" t="s">
        <v>633</v>
      </c>
      <c r="C14" s="61" t="s">
        <v>634</v>
      </c>
      <c r="D14" s="62" t="s">
        <v>231</v>
      </c>
      <c r="E14" s="140">
        <v>16.25</v>
      </c>
      <c r="F14" s="64">
        <v>1</v>
      </c>
      <c r="G14" s="64"/>
      <c r="H14" s="64"/>
      <c r="I14" s="64">
        <v>1</v>
      </c>
      <c r="J14" s="64">
        <v>1</v>
      </c>
      <c r="K14" s="64"/>
      <c r="L14" s="64"/>
      <c r="M14" s="64"/>
      <c r="N14" s="64">
        <v>26</v>
      </c>
      <c r="O14" s="65">
        <f>(1-((N14*0.003)+(M14*0.13)+(L14*0.05)+(K14*0.03)+(J14*0.09)+(I14*0.03)+(H14*0.02)+(G14*0.14)+(F14*0.03)))*E14</f>
        <v>12.545</v>
      </c>
      <c r="P14" s="66">
        <f>ROUND((SQRT(O14)+2.6)/10,4)</f>
        <v>0.6142</v>
      </c>
      <c r="Q14" s="67">
        <v>0.5381944444444444</v>
      </c>
      <c r="R14" s="67">
        <v>0.6371412037037038</v>
      </c>
      <c r="S14" s="67">
        <f>R14-Q14</f>
        <v>0.09894675925925933</v>
      </c>
      <c r="T14" s="67">
        <f>S14*P14</f>
        <v>0.06077309953703708</v>
      </c>
      <c r="U14" s="66">
        <v>10</v>
      </c>
    </row>
    <row r="15" spans="1:21" ht="17.25" customHeight="1">
      <c r="A15" s="59">
        <v>5629</v>
      </c>
      <c r="B15" s="60" t="s">
        <v>46</v>
      </c>
      <c r="C15" s="61" t="s">
        <v>283</v>
      </c>
      <c r="D15" s="62" t="s">
        <v>135</v>
      </c>
      <c r="E15" s="140">
        <v>17.75</v>
      </c>
      <c r="F15" s="64"/>
      <c r="G15" s="64"/>
      <c r="H15" s="64"/>
      <c r="I15" s="64"/>
      <c r="J15" s="64">
        <v>1</v>
      </c>
      <c r="K15" s="64"/>
      <c r="L15" s="64"/>
      <c r="M15" s="64"/>
      <c r="N15" s="64">
        <v>13</v>
      </c>
      <c r="O15" s="65">
        <f>(1-((N15*0.003)+(M15*0.13)+(L15*0.05)+(K15*0.03)+(J15*0.09)+(I15*0.03)+(H15*0.02)+(G15*0.14)+(F15*0.03)))*E15</f>
        <v>15.46025</v>
      </c>
      <c r="P15" s="66">
        <f>ROUND((SQRT(O15)+2.6)/10,4)</f>
        <v>0.6532</v>
      </c>
      <c r="Q15" s="67">
        <v>0.5381944444444444</v>
      </c>
      <c r="R15" s="67">
        <v>0.6317361111111112</v>
      </c>
      <c r="S15" s="67">
        <f>R15-Q15</f>
        <v>0.09354166666666675</v>
      </c>
      <c r="T15" s="67">
        <f>S15*P15</f>
        <v>0.06110141666666672</v>
      </c>
      <c r="U15" s="66">
        <v>11</v>
      </c>
    </row>
    <row r="16" spans="1:21" ht="17.25" customHeight="1">
      <c r="A16" s="59">
        <v>6171</v>
      </c>
      <c r="B16" s="60" t="s">
        <v>833</v>
      </c>
      <c r="C16" s="61" t="s">
        <v>834</v>
      </c>
      <c r="D16" s="62" t="s">
        <v>129</v>
      </c>
      <c r="E16" s="140">
        <v>27.75</v>
      </c>
      <c r="F16" s="64"/>
      <c r="G16" s="64"/>
      <c r="H16" s="64"/>
      <c r="I16" s="64"/>
      <c r="J16" s="64">
        <v>1</v>
      </c>
      <c r="K16" s="64"/>
      <c r="L16" s="64"/>
      <c r="M16" s="64"/>
      <c r="N16" s="64">
        <v>7</v>
      </c>
      <c r="O16" s="65">
        <f>(1-((N16*0.003)+(M16*0.13)+(L16*0.05)+(K16*0.03)+(J16*0.09)+(I16*0.03)+(H16*0.02)+(G16*0.14)+(F16*0.03)))*E16</f>
        <v>24.66975</v>
      </c>
      <c r="P16" s="66">
        <f>ROUND((SQRT(O16)+2.6)/10,4)</f>
        <v>0.7567</v>
      </c>
      <c r="Q16" s="67">
        <v>0.5381944444444444</v>
      </c>
      <c r="R16" s="67">
        <v>0.6193055555555556</v>
      </c>
      <c r="S16" s="67">
        <f>R16-Q16</f>
        <v>0.08111111111111113</v>
      </c>
      <c r="T16" s="67">
        <f>S16*P16</f>
        <v>0.0613767777777778</v>
      </c>
      <c r="U16" s="66">
        <v>12</v>
      </c>
    </row>
    <row r="17" spans="1:21" ht="17.25" customHeight="1">
      <c r="A17" s="59"/>
      <c r="B17" s="60" t="s">
        <v>4</v>
      </c>
      <c r="C17" s="61" t="s">
        <v>5</v>
      </c>
      <c r="D17" s="62" t="s">
        <v>6</v>
      </c>
      <c r="E17" s="140">
        <v>21.25</v>
      </c>
      <c r="F17" s="64"/>
      <c r="G17" s="64"/>
      <c r="H17" s="64"/>
      <c r="I17" s="64"/>
      <c r="J17" s="64">
        <v>1</v>
      </c>
      <c r="K17" s="64"/>
      <c r="L17" s="64"/>
      <c r="M17" s="64"/>
      <c r="N17" s="64">
        <v>15</v>
      </c>
      <c r="O17" s="65">
        <f>(1-((N17*0.003)+(M17*0.13)+(L17*0.05)+(K17*0.03)+(J17*0.09)+(I17*0.03)+(H17*0.02)+(G17*0.14)+(F17*0.03)))*E17</f>
        <v>18.38125</v>
      </c>
      <c r="P17" s="66">
        <f>ROUND((SQRT(O17)+2.6)/10,4)</f>
        <v>0.6887</v>
      </c>
      <c r="Q17" s="67">
        <v>0.5381944444444444</v>
      </c>
      <c r="R17" s="67">
        <v>0.630150462962963</v>
      </c>
      <c r="S17" s="67">
        <f>R17-Q17</f>
        <v>0.09195601851851853</v>
      </c>
      <c r="T17" s="67">
        <f>S17*P17</f>
        <v>0.06333010995370371</v>
      </c>
      <c r="U17" s="66">
        <v>13</v>
      </c>
    </row>
    <row r="18" spans="1:21" ht="17.25" customHeight="1">
      <c r="A18" s="59"/>
      <c r="B18" s="60" t="s">
        <v>808</v>
      </c>
      <c r="C18" s="61" t="s">
        <v>809</v>
      </c>
      <c r="D18" s="62" t="s">
        <v>134</v>
      </c>
      <c r="E18" s="140">
        <v>18.5</v>
      </c>
      <c r="F18" s="64"/>
      <c r="G18" s="64"/>
      <c r="H18" s="64"/>
      <c r="I18" s="64"/>
      <c r="J18" s="64"/>
      <c r="K18" s="64">
        <v>1</v>
      </c>
      <c r="L18" s="64"/>
      <c r="M18" s="64"/>
      <c r="N18" s="64">
        <v>21</v>
      </c>
      <c r="O18" s="65">
        <f>(1-((N18*0.003)+(M18*0.13)+(L18*0.05)+(K18*0.03)+(J18*0.09)+(I18*0.03)+(H18*0.02)+(G18*0.14)+(F18*0.03)))*E18</f>
        <v>16.7795</v>
      </c>
      <c r="P18" s="66">
        <f>ROUND((SQRT(O18)+2.6)/10,4)</f>
        <v>0.6696</v>
      </c>
      <c r="Q18" s="67">
        <v>0.5381944444444444</v>
      </c>
      <c r="R18" s="67">
        <v>0.6339699074074074</v>
      </c>
      <c r="S18" s="67">
        <f>R18-Q18</f>
        <v>0.09577546296296302</v>
      </c>
      <c r="T18" s="67">
        <f>S18*P18</f>
        <v>0.06413125000000004</v>
      </c>
      <c r="U18" s="66">
        <v>14</v>
      </c>
    </row>
    <row r="19" spans="1:21" ht="17.25" customHeight="1">
      <c r="A19" s="59"/>
      <c r="B19" s="60" t="s">
        <v>835</v>
      </c>
      <c r="C19" s="61" t="s">
        <v>836</v>
      </c>
      <c r="D19" s="141" t="s">
        <v>837</v>
      </c>
      <c r="E19" s="140">
        <v>25</v>
      </c>
      <c r="F19" s="64"/>
      <c r="G19" s="64"/>
      <c r="H19" s="64"/>
      <c r="I19" s="64"/>
      <c r="J19" s="64">
        <v>1</v>
      </c>
      <c r="K19" s="64"/>
      <c r="L19" s="64"/>
      <c r="M19" s="64"/>
      <c r="N19" s="142">
        <v>13</v>
      </c>
      <c r="O19" s="65">
        <f>(1-((N19*0.003)+(M19*0.13)+(L19*0.05)+(K19*0.03)+(J19*0.09)+(I19*0.03)+(H19*0.02)+(G19*0.14)+(F19*0.03)))*E19</f>
        <v>21.775</v>
      </c>
      <c r="P19" s="66">
        <f>ROUND((SQRT(O19)+2.6)/10,4)</f>
        <v>0.7266</v>
      </c>
      <c r="Q19" s="67">
        <v>0.5381944444444444</v>
      </c>
      <c r="R19" s="67">
        <v>0.6412037037037037</v>
      </c>
      <c r="S19" s="67">
        <f>R19-Q19</f>
        <v>0.1030092592592593</v>
      </c>
      <c r="T19" s="67">
        <f>S19*P19</f>
        <v>0.07484652777777781</v>
      </c>
      <c r="U19" s="66">
        <v>15</v>
      </c>
    </row>
    <row r="20" spans="1:21" ht="17.25" customHeight="1">
      <c r="A20" s="59"/>
      <c r="B20" s="60" t="s">
        <v>838</v>
      </c>
      <c r="C20" s="61" t="s">
        <v>839</v>
      </c>
      <c r="D20" s="62" t="s">
        <v>840</v>
      </c>
      <c r="E20" s="140">
        <v>27.75</v>
      </c>
      <c r="F20" s="64">
        <v>1</v>
      </c>
      <c r="G20" s="64"/>
      <c r="H20" s="64"/>
      <c r="I20" s="64">
        <v>1</v>
      </c>
      <c r="J20" s="64">
        <v>1</v>
      </c>
      <c r="K20" s="64"/>
      <c r="L20" s="64">
        <v>1</v>
      </c>
      <c r="M20" s="64">
        <v>1</v>
      </c>
      <c r="N20" s="64">
        <v>14</v>
      </c>
      <c r="O20" s="65">
        <f>(1-((N20*0.003)+(M20*0.13)+(L20*0.05)+(K20*0.03)+(J20*0.09)+(I20*0.03)+(H20*0.02)+(G20*0.14)+(F20*0.03)))*E20</f>
        <v>17.426999999999996</v>
      </c>
      <c r="P20" s="66">
        <f>ROUND((SQRT(O20)+2.6)/10,4)</f>
        <v>0.6775</v>
      </c>
      <c r="Q20" s="67">
        <v>0.5381944444444444</v>
      </c>
      <c r="R20" s="66" t="s">
        <v>841</v>
      </c>
      <c r="S20" s="66" t="s">
        <v>841</v>
      </c>
      <c r="T20" s="66" t="s">
        <v>841</v>
      </c>
      <c r="U20" s="66" t="s">
        <v>841</v>
      </c>
    </row>
  </sheetData>
  <printOptions/>
  <pageMargins left="0.6692913385826772" right="0" top="0.5118110236220472" bottom="0" header="0.5118110236220472" footer="0.5118110236220472"/>
  <pageSetup horizontalDpi="400" verticalDpi="4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33"/>
  <sheetViews>
    <sheetView zoomScale="75" zoomScaleNormal="75" workbookViewId="0" topLeftCell="A1">
      <selection activeCell="A1" sqref="A1:IV16384"/>
    </sheetView>
  </sheetViews>
  <sheetFormatPr defaultColWidth="9.00390625" defaultRowHeight="13.5"/>
  <cols>
    <col min="1" max="1" width="6.00390625" style="26" bestFit="1" customWidth="1"/>
    <col min="2" max="2" width="12.75390625" style="26" bestFit="1" customWidth="1"/>
    <col min="3" max="3" width="9.50390625" style="26" bestFit="1" customWidth="1"/>
    <col min="4" max="4" width="12.75390625" style="26" bestFit="1" customWidth="1"/>
    <col min="5" max="5" width="7.00390625" style="26" bestFit="1" customWidth="1"/>
    <col min="6" max="14" width="4.00390625" style="26" customWidth="1"/>
    <col min="15" max="15" width="8.00390625" style="26" bestFit="1" customWidth="1"/>
    <col min="16" max="16" width="7.625" style="26" bestFit="1" customWidth="1"/>
    <col min="17" max="18" width="10.00390625" style="26" bestFit="1" customWidth="1"/>
    <col min="19" max="20" width="9.625" style="26" bestFit="1" customWidth="1"/>
    <col min="21" max="21" width="4.625" style="26" customWidth="1"/>
    <col min="22" max="16384" width="9.00390625" style="26" customWidth="1"/>
  </cols>
  <sheetData>
    <row r="2" spans="1:21" ht="13.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5"/>
      <c r="U2" s="16" t="s">
        <v>180</v>
      </c>
    </row>
    <row r="3" spans="1:21" ht="13.5">
      <c r="A3" s="1" t="s">
        <v>137</v>
      </c>
      <c r="B3" s="17" t="s">
        <v>138</v>
      </c>
      <c r="C3" s="17" t="s">
        <v>139</v>
      </c>
      <c r="D3" s="17" t="s">
        <v>140</v>
      </c>
      <c r="E3" s="17" t="s">
        <v>141</v>
      </c>
      <c r="F3" s="17" t="s">
        <v>142</v>
      </c>
      <c r="G3" s="17" t="s">
        <v>143</v>
      </c>
      <c r="H3" s="17" t="s">
        <v>144</v>
      </c>
      <c r="I3" s="17" t="s">
        <v>145</v>
      </c>
      <c r="J3" s="17" t="s">
        <v>146</v>
      </c>
      <c r="K3" s="17" t="s">
        <v>147</v>
      </c>
      <c r="L3" s="17" t="s">
        <v>148</v>
      </c>
      <c r="M3" s="17" t="s">
        <v>149</v>
      </c>
      <c r="N3" s="17" t="s">
        <v>115</v>
      </c>
      <c r="O3" s="17" t="s">
        <v>116</v>
      </c>
      <c r="P3" s="17" t="s">
        <v>150</v>
      </c>
      <c r="Q3" s="17" t="s">
        <v>151</v>
      </c>
      <c r="R3" s="17" t="s">
        <v>152</v>
      </c>
      <c r="S3" s="17" t="s">
        <v>120</v>
      </c>
      <c r="T3" s="17" t="s">
        <v>121</v>
      </c>
      <c r="U3" s="17" t="s">
        <v>122</v>
      </c>
    </row>
    <row r="4" spans="1:21" ht="13.5">
      <c r="A4" s="18">
        <v>5888</v>
      </c>
      <c r="B4" s="19" t="s">
        <v>153</v>
      </c>
      <c r="C4" s="20" t="s">
        <v>154</v>
      </c>
      <c r="D4" s="21" t="s">
        <v>123</v>
      </c>
      <c r="E4" s="22">
        <v>21</v>
      </c>
      <c r="F4" s="23">
        <v>1</v>
      </c>
      <c r="G4" s="23"/>
      <c r="H4" s="23"/>
      <c r="I4" s="23">
        <v>1</v>
      </c>
      <c r="J4" s="23">
        <v>1</v>
      </c>
      <c r="K4" s="23"/>
      <c r="L4" s="23"/>
      <c r="M4" s="23"/>
      <c r="N4" s="23">
        <v>9</v>
      </c>
      <c r="O4" s="24">
        <f aca="true" t="shared" si="0" ref="O4:O16">(1-((N4*0.003)+(M4*0.13)+(L4*0.05)+(K4*0.03)+(J4*0.09)+(I4*0.03)+(H4*0.02)+(G4*0.14)+(F4*0.03)))*E4</f>
        <v>17.282999999999998</v>
      </c>
      <c r="P4" s="23">
        <f aca="true" t="shared" si="1" ref="P4:P16">ROUND((SQRT(O4)+2.6)/10,4)</f>
        <v>0.6757</v>
      </c>
      <c r="Q4" s="25">
        <v>0.4583333333333333</v>
      </c>
      <c r="R4" s="25">
        <v>0.508912037037037</v>
      </c>
      <c r="S4" s="25">
        <f aca="true" t="shared" si="2" ref="S4:S16">R4-Q4</f>
        <v>0.05057870370370371</v>
      </c>
      <c r="T4" s="25">
        <f aca="true" t="shared" si="3" ref="T4:T16">S4*P4</f>
        <v>0.034176030092592596</v>
      </c>
      <c r="U4" s="23">
        <v>1</v>
      </c>
    </row>
    <row r="5" spans="1:21" ht="13.5">
      <c r="A5" s="23"/>
      <c r="B5" s="19" t="s">
        <v>155</v>
      </c>
      <c r="C5" s="20" t="s">
        <v>156</v>
      </c>
      <c r="D5" s="21" t="s">
        <v>124</v>
      </c>
      <c r="E5" s="22">
        <v>27</v>
      </c>
      <c r="F5" s="23"/>
      <c r="G5" s="23"/>
      <c r="H5" s="23"/>
      <c r="I5" s="23"/>
      <c r="J5" s="23">
        <v>1</v>
      </c>
      <c r="K5" s="23"/>
      <c r="L5" s="23"/>
      <c r="M5" s="23"/>
      <c r="N5" s="23">
        <v>12</v>
      </c>
      <c r="O5" s="24">
        <f t="shared" si="0"/>
        <v>23.598</v>
      </c>
      <c r="P5" s="23">
        <f t="shared" si="1"/>
        <v>0.7458</v>
      </c>
      <c r="Q5" s="25">
        <v>0.4583333333333333</v>
      </c>
      <c r="R5" s="25">
        <v>0.5055092592592593</v>
      </c>
      <c r="S5" s="25">
        <f t="shared" si="2"/>
        <v>0.047175925925925954</v>
      </c>
      <c r="T5" s="25">
        <f t="shared" si="3"/>
        <v>0.03518380555555558</v>
      </c>
      <c r="U5" s="23">
        <v>2</v>
      </c>
    </row>
    <row r="6" spans="1:21" ht="13.5">
      <c r="A6" s="18">
        <v>2377</v>
      </c>
      <c r="B6" s="19" t="s">
        <v>157</v>
      </c>
      <c r="C6" s="20" t="s">
        <v>158</v>
      </c>
      <c r="D6" s="21" t="s">
        <v>125</v>
      </c>
      <c r="E6" s="22">
        <v>26.25</v>
      </c>
      <c r="F6" s="23"/>
      <c r="G6" s="23"/>
      <c r="H6" s="23"/>
      <c r="I6" s="23"/>
      <c r="J6" s="23"/>
      <c r="K6" s="23"/>
      <c r="L6" s="23"/>
      <c r="M6" s="23"/>
      <c r="N6" s="23">
        <v>11</v>
      </c>
      <c r="O6" s="24">
        <f t="shared" si="0"/>
        <v>25.38375</v>
      </c>
      <c r="P6" s="23">
        <f t="shared" si="1"/>
        <v>0.7638</v>
      </c>
      <c r="Q6" s="25">
        <v>0.4583333333333333</v>
      </c>
      <c r="R6" s="25">
        <v>0.5056365740740741</v>
      </c>
      <c r="S6" s="25">
        <f t="shared" si="2"/>
        <v>0.047303240740740826</v>
      </c>
      <c r="T6" s="25">
        <f t="shared" si="3"/>
        <v>0.03613021527777784</v>
      </c>
      <c r="U6" s="23">
        <v>3</v>
      </c>
    </row>
    <row r="7" spans="1:21" ht="13.5">
      <c r="A7" s="18">
        <v>4858</v>
      </c>
      <c r="B7" s="19" t="s">
        <v>126</v>
      </c>
      <c r="C7" s="20" t="s">
        <v>127</v>
      </c>
      <c r="D7" s="21" t="s">
        <v>128</v>
      </c>
      <c r="E7" s="22">
        <v>18.5</v>
      </c>
      <c r="F7" s="23"/>
      <c r="G7" s="23"/>
      <c r="H7" s="23"/>
      <c r="I7" s="23"/>
      <c r="J7" s="23"/>
      <c r="K7" s="23"/>
      <c r="L7" s="23"/>
      <c r="M7" s="23"/>
      <c r="N7" s="23"/>
      <c r="O7" s="24">
        <f t="shared" si="0"/>
        <v>18.5</v>
      </c>
      <c r="P7" s="23">
        <f t="shared" si="1"/>
        <v>0.6901</v>
      </c>
      <c r="Q7" s="25">
        <v>0.4583333333333333</v>
      </c>
      <c r="R7" s="25">
        <v>0.5120949074074074</v>
      </c>
      <c r="S7" s="25">
        <f t="shared" si="2"/>
        <v>0.05376157407407406</v>
      </c>
      <c r="T7" s="25">
        <f t="shared" si="3"/>
        <v>0.03710086226851851</v>
      </c>
      <c r="U7" s="23">
        <v>4</v>
      </c>
    </row>
    <row r="8" spans="1:21" ht="13.5">
      <c r="A8" s="18">
        <v>3989</v>
      </c>
      <c r="B8" s="19" t="s">
        <v>159</v>
      </c>
      <c r="C8" s="20" t="s">
        <v>160</v>
      </c>
      <c r="D8" s="21" t="s">
        <v>161</v>
      </c>
      <c r="E8" s="22">
        <v>34</v>
      </c>
      <c r="F8" s="23">
        <v>1</v>
      </c>
      <c r="G8" s="23"/>
      <c r="H8" s="23"/>
      <c r="I8" s="23">
        <v>1</v>
      </c>
      <c r="J8" s="23">
        <v>1</v>
      </c>
      <c r="K8" s="23"/>
      <c r="L8" s="23">
        <v>1</v>
      </c>
      <c r="M8" s="23"/>
      <c r="N8" s="23">
        <v>11</v>
      </c>
      <c r="O8" s="24">
        <f t="shared" si="0"/>
        <v>26.078</v>
      </c>
      <c r="P8" s="23">
        <f t="shared" si="1"/>
        <v>0.7707</v>
      </c>
      <c r="Q8" s="25">
        <v>0.4583333333333333</v>
      </c>
      <c r="R8" s="25">
        <v>0.5065393518518518</v>
      </c>
      <c r="S8" s="25">
        <f t="shared" si="2"/>
        <v>0.04820601851851852</v>
      </c>
      <c r="T8" s="25">
        <f t="shared" si="3"/>
        <v>0.037152378472222226</v>
      </c>
      <c r="U8" s="23">
        <v>5</v>
      </c>
    </row>
    <row r="9" spans="1:21" ht="13.5">
      <c r="A9" s="18">
        <v>6171</v>
      </c>
      <c r="B9" s="19" t="s">
        <v>162</v>
      </c>
      <c r="C9" s="20" t="s">
        <v>163</v>
      </c>
      <c r="D9" s="21" t="s">
        <v>129</v>
      </c>
      <c r="E9" s="22">
        <v>27.75</v>
      </c>
      <c r="F9" s="23"/>
      <c r="G9" s="23"/>
      <c r="H9" s="23"/>
      <c r="I9" s="23"/>
      <c r="J9" s="23">
        <v>1</v>
      </c>
      <c r="K9" s="23"/>
      <c r="L9" s="23"/>
      <c r="M9" s="23"/>
      <c r="N9" s="23">
        <v>7</v>
      </c>
      <c r="O9" s="24">
        <f t="shared" si="0"/>
        <v>24.66975</v>
      </c>
      <c r="P9" s="23">
        <f t="shared" si="1"/>
        <v>0.7567</v>
      </c>
      <c r="Q9" s="25">
        <v>0.4583333333333333</v>
      </c>
      <c r="R9" s="25">
        <v>0.507662037037037</v>
      </c>
      <c r="S9" s="25">
        <f t="shared" si="2"/>
        <v>0.049328703703703736</v>
      </c>
      <c r="T9" s="25">
        <f t="shared" si="3"/>
        <v>0.03732703009259262</v>
      </c>
      <c r="U9" s="23">
        <v>6</v>
      </c>
    </row>
    <row r="10" spans="1:21" ht="13.5">
      <c r="A10" s="18">
        <v>5791</v>
      </c>
      <c r="B10" s="19" t="s">
        <v>164</v>
      </c>
      <c r="C10" s="20" t="s">
        <v>165</v>
      </c>
      <c r="D10" s="21" t="s">
        <v>132</v>
      </c>
      <c r="E10" s="22">
        <v>28.75</v>
      </c>
      <c r="F10" s="23">
        <v>1</v>
      </c>
      <c r="G10" s="23"/>
      <c r="H10" s="23"/>
      <c r="I10" s="23"/>
      <c r="J10" s="23"/>
      <c r="K10" s="23"/>
      <c r="L10" s="23"/>
      <c r="M10" s="23"/>
      <c r="N10" s="23">
        <v>6</v>
      </c>
      <c r="O10" s="24">
        <f t="shared" si="0"/>
        <v>27.369999999999997</v>
      </c>
      <c r="P10" s="23">
        <f t="shared" si="1"/>
        <v>0.7832</v>
      </c>
      <c r="Q10" s="25">
        <v>0.4583333333333333</v>
      </c>
      <c r="R10" s="25">
        <v>0.5066435185185185</v>
      </c>
      <c r="S10" s="25">
        <f t="shared" si="2"/>
        <v>0.048310185185185206</v>
      </c>
      <c r="T10" s="25">
        <f t="shared" si="3"/>
        <v>0.03783653703703705</v>
      </c>
      <c r="U10" s="23">
        <v>7</v>
      </c>
    </row>
    <row r="11" spans="1:21" ht="13.5">
      <c r="A11" s="18">
        <v>5861</v>
      </c>
      <c r="B11" s="19" t="s">
        <v>133</v>
      </c>
      <c r="C11" s="20" t="s">
        <v>166</v>
      </c>
      <c r="D11" s="21" t="s">
        <v>167</v>
      </c>
      <c r="E11" s="22">
        <v>28.75</v>
      </c>
      <c r="F11" s="23">
        <v>1</v>
      </c>
      <c r="G11" s="23"/>
      <c r="H11" s="23"/>
      <c r="I11" s="23">
        <v>1</v>
      </c>
      <c r="J11" s="23"/>
      <c r="K11" s="23"/>
      <c r="L11" s="23"/>
      <c r="M11" s="23"/>
      <c r="N11" s="23">
        <v>6</v>
      </c>
      <c r="O11" s="24">
        <f t="shared" si="0"/>
        <v>26.5075</v>
      </c>
      <c r="P11" s="23">
        <f t="shared" si="1"/>
        <v>0.7749</v>
      </c>
      <c r="Q11" s="25">
        <v>0.4583333333333333</v>
      </c>
      <c r="R11" s="25">
        <v>0.5072453703703704</v>
      </c>
      <c r="S11" s="25">
        <f t="shared" si="2"/>
        <v>0.048912037037037115</v>
      </c>
      <c r="T11" s="25">
        <f t="shared" si="3"/>
        <v>0.03790193750000006</v>
      </c>
      <c r="U11" s="23">
        <v>8</v>
      </c>
    </row>
    <row r="12" spans="1:21" ht="13.5">
      <c r="A12" s="18"/>
      <c r="B12" s="19" t="s">
        <v>168</v>
      </c>
      <c r="C12" s="20" t="s">
        <v>169</v>
      </c>
      <c r="D12" s="21" t="s">
        <v>134</v>
      </c>
      <c r="E12" s="22">
        <v>19</v>
      </c>
      <c r="F12" s="23"/>
      <c r="G12" s="23"/>
      <c r="H12" s="23"/>
      <c r="I12" s="23">
        <v>1</v>
      </c>
      <c r="J12" s="23"/>
      <c r="K12" s="23"/>
      <c r="L12" s="23"/>
      <c r="M12" s="23"/>
      <c r="N12" s="23">
        <v>21</v>
      </c>
      <c r="O12" s="24">
        <f t="shared" si="0"/>
        <v>17.233</v>
      </c>
      <c r="P12" s="23">
        <f t="shared" si="1"/>
        <v>0.6751</v>
      </c>
      <c r="Q12" s="25">
        <v>0.4583333333333333</v>
      </c>
      <c r="R12" s="25">
        <v>0.5147685185185186</v>
      </c>
      <c r="S12" s="25">
        <f t="shared" si="2"/>
        <v>0.056435185185185255</v>
      </c>
      <c r="T12" s="25">
        <f t="shared" si="3"/>
        <v>0.03809939351851857</v>
      </c>
      <c r="U12" s="23">
        <v>9</v>
      </c>
    </row>
    <row r="13" spans="1:21" ht="13.5">
      <c r="A13" s="18">
        <v>5005</v>
      </c>
      <c r="B13" s="19" t="s">
        <v>170</v>
      </c>
      <c r="C13" s="20" t="s">
        <v>171</v>
      </c>
      <c r="D13" s="21" t="s">
        <v>172</v>
      </c>
      <c r="E13" s="22">
        <v>27</v>
      </c>
      <c r="F13" s="23"/>
      <c r="G13" s="23"/>
      <c r="H13" s="23"/>
      <c r="I13" s="23"/>
      <c r="J13" s="23">
        <v>1</v>
      </c>
      <c r="K13" s="23">
        <v>1</v>
      </c>
      <c r="L13" s="23"/>
      <c r="M13" s="23"/>
      <c r="N13" s="23">
        <v>12</v>
      </c>
      <c r="O13" s="24">
        <f t="shared" si="0"/>
        <v>22.788</v>
      </c>
      <c r="P13" s="23">
        <f t="shared" si="1"/>
        <v>0.7374</v>
      </c>
      <c r="Q13" s="25">
        <v>0.4583333333333333</v>
      </c>
      <c r="R13" s="25">
        <v>0.5101736111111111</v>
      </c>
      <c r="S13" s="25">
        <f t="shared" si="2"/>
        <v>0.05184027777777783</v>
      </c>
      <c r="T13" s="25">
        <f t="shared" si="3"/>
        <v>0.038227020833333375</v>
      </c>
      <c r="U13" s="23">
        <v>10</v>
      </c>
    </row>
    <row r="14" spans="1:21" ht="13.5">
      <c r="A14" s="18">
        <v>5629</v>
      </c>
      <c r="B14" s="19" t="s">
        <v>173</v>
      </c>
      <c r="C14" s="20" t="s">
        <v>174</v>
      </c>
      <c r="D14" s="21" t="s">
        <v>135</v>
      </c>
      <c r="E14" s="22">
        <v>18.25</v>
      </c>
      <c r="F14" s="23"/>
      <c r="G14" s="23"/>
      <c r="H14" s="23"/>
      <c r="I14" s="23"/>
      <c r="J14" s="23">
        <v>1</v>
      </c>
      <c r="K14" s="23"/>
      <c r="L14" s="23"/>
      <c r="M14" s="23"/>
      <c r="N14" s="23">
        <v>13</v>
      </c>
      <c r="O14" s="24">
        <f t="shared" si="0"/>
        <v>15.89575</v>
      </c>
      <c r="P14" s="23">
        <f t="shared" si="1"/>
        <v>0.6587</v>
      </c>
      <c r="Q14" s="25">
        <v>0.4583333333333333</v>
      </c>
      <c r="R14" s="25">
        <v>0.5181018518518519</v>
      </c>
      <c r="S14" s="25">
        <f t="shared" si="2"/>
        <v>0.059768518518518554</v>
      </c>
      <c r="T14" s="25">
        <f t="shared" si="3"/>
        <v>0.03936952314814817</v>
      </c>
      <c r="U14" s="23">
        <v>11</v>
      </c>
    </row>
    <row r="15" spans="1:21" ht="13.5">
      <c r="A15" s="18"/>
      <c r="B15" s="19" t="s">
        <v>175</v>
      </c>
      <c r="C15" s="20" t="s">
        <v>176</v>
      </c>
      <c r="D15" s="21" t="s">
        <v>177</v>
      </c>
      <c r="E15" s="22">
        <v>21.5</v>
      </c>
      <c r="F15" s="23"/>
      <c r="G15" s="23"/>
      <c r="H15" s="23"/>
      <c r="I15" s="23">
        <v>1</v>
      </c>
      <c r="J15" s="23">
        <v>1</v>
      </c>
      <c r="K15" s="23"/>
      <c r="L15" s="23"/>
      <c r="M15" s="23"/>
      <c r="N15" s="23">
        <v>15</v>
      </c>
      <c r="O15" s="24">
        <f t="shared" si="0"/>
        <v>17.9525</v>
      </c>
      <c r="P15" s="23">
        <f t="shared" si="1"/>
        <v>0.6837</v>
      </c>
      <c r="Q15" s="25">
        <v>0.4583333333333333</v>
      </c>
      <c r="R15" s="25">
        <v>0.5159490740740741</v>
      </c>
      <c r="S15" s="25">
        <f t="shared" si="2"/>
        <v>0.05761574074074077</v>
      </c>
      <c r="T15" s="25">
        <f t="shared" si="3"/>
        <v>0.039391881944444464</v>
      </c>
      <c r="U15" s="23">
        <v>12</v>
      </c>
    </row>
    <row r="16" spans="1:21" ht="13.5">
      <c r="A16" s="18">
        <v>2744</v>
      </c>
      <c r="B16" s="19" t="s">
        <v>178</v>
      </c>
      <c r="C16" s="20" t="s">
        <v>179</v>
      </c>
      <c r="D16" s="21" t="s">
        <v>136</v>
      </c>
      <c r="E16" s="22">
        <v>18.5</v>
      </c>
      <c r="F16" s="23"/>
      <c r="G16" s="23"/>
      <c r="H16" s="23"/>
      <c r="I16" s="23"/>
      <c r="J16" s="23"/>
      <c r="K16" s="23">
        <v>1</v>
      </c>
      <c r="L16" s="23"/>
      <c r="M16" s="23"/>
      <c r="N16" s="23">
        <v>25</v>
      </c>
      <c r="O16" s="24">
        <f t="shared" si="0"/>
        <v>16.5575</v>
      </c>
      <c r="P16" s="23">
        <f t="shared" si="1"/>
        <v>0.6669</v>
      </c>
      <c r="Q16" s="25">
        <v>0.4583333333333333</v>
      </c>
      <c r="R16" s="25">
        <v>0.5221875</v>
      </c>
      <c r="S16" s="25">
        <f t="shared" si="2"/>
        <v>0.06385416666666671</v>
      </c>
      <c r="T16" s="25">
        <f t="shared" si="3"/>
        <v>0.04258434375000003</v>
      </c>
      <c r="U16" s="23">
        <v>13</v>
      </c>
    </row>
    <row r="19" ht="13.5">
      <c r="U19" s="16" t="s">
        <v>222</v>
      </c>
    </row>
    <row r="20" spans="1:21" ht="13.5">
      <c r="A20" s="1" t="s">
        <v>188</v>
      </c>
      <c r="B20" s="2" t="s">
        <v>189</v>
      </c>
      <c r="C20" s="2" t="s">
        <v>190</v>
      </c>
      <c r="D20" s="2" t="s">
        <v>191</v>
      </c>
      <c r="E20" s="2" t="s">
        <v>192</v>
      </c>
      <c r="F20" s="3" t="s">
        <v>193</v>
      </c>
      <c r="G20" s="3" t="s">
        <v>194</v>
      </c>
      <c r="H20" s="3" t="s">
        <v>195</v>
      </c>
      <c r="I20" s="3" t="s">
        <v>196</v>
      </c>
      <c r="J20" s="3" t="s">
        <v>197</v>
      </c>
      <c r="K20" s="3" t="s">
        <v>198</v>
      </c>
      <c r="L20" s="3" t="s">
        <v>199</v>
      </c>
      <c r="M20" s="3" t="s">
        <v>200</v>
      </c>
      <c r="N20" s="4" t="s">
        <v>115</v>
      </c>
      <c r="O20" s="5" t="s">
        <v>116</v>
      </c>
      <c r="P20" s="5" t="s">
        <v>117</v>
      </c>
      <c r="Q20" s="5" t="s">
        <v>118</v>
      </c>
      <c r="R20" s="5" t="s">
        <v>119</v>
      </c>
      <c r="S20" s="5" t="s">
        <v>120</v>
      </c>
      <c r="T20" s="5" t="s">
        <v>121</v>
      </c>
      <c r="U20" s="5" t="s">
        <v>122</v>
      </c>
    </row>
    <row r="21" spans="1:21" ht="13.5">
      <c r="A21" s="6"/>
      <c r="B21" s="7" t="s">
        <v>223</v>
      </c>
      <c r="C21" s="8" t="s">
        <v>224</v>
      </c>
      <c r="D21" s="9" t="s">
        <v>124</v>
      </c>
      <c r="E21" s="10">
        <v>27</v>
      </c>
      <c r="F21" s="11"/>
      <c r="G21" s="11"/>
      <c r="H21" s="11"/>
      <c r="I21" s="11"/>
      <c r="J21" s="11">
        <v>1</v>
      </c>
      <c r="K21" s="11"/>
      <c r="L21" s="11"/>
      <c r="M21" s="11"/>
      <c r="N21" s="11">
        <v>12</v>
      </c>
      <c r="O21" s="12">
        <f>(1-((N21*0.003)+(M21*0.13)+(L21*0.05)+(K21*0.03)+(J21*0.09)+(I21*0.03)+(H21*0.02)+(G21*0.14)+(F21*0.03)))*E21</f>
        <v>23.598</v>
      </c>
      <c r="P21" s="11">
        <f>ROUND((SQRT(O21)+2.6)/10,4)</f>
        <v>0.7458</v>
      </c>
      <c r="Q21" s="13">
        <v>0.53125</v>
      </c>
      <c r="R21" s="13">
        <v>0.5781018518518518</v>
      </c>
      <c r="S21" s="13">
        <f>R21-Q21</f>
        <v>0.04685185185185181</v>
      </c>
      <c r="T21" s="13">
        <f>S21*P21</f>
        <v>0.034942111111111084</v>
      </c>
      <c r="U21" s="11">
        <v>1</v>
      </c>
    </row>
    <row r="22" spans="1:21" ht="13.5">
      <c r="A22" s="6">
        <v>5888</v>
      </c>
      <c r="B22" s="7" t="s">
        <v>201</v>
      </c>
      <c r="C22" s="8" t="s">
        <v>202</v>
      </c>
      <c r="D22" s="9" t="s">
        <v>123</v>
      </c>
      <c r="E22" s="10">
        <v>21</v>
      </c>
      <c r="F22" s="11">
        <v>1</v>
      </c>
      <c r="G22" s="11"/>
      <c r="H22" s="11"/>
      <c r="I22" s="11">
        <v>1</v>
      </c>
      <c r="J22" s="11">
        <v>1</v>
      </c>
      <c r="K22" s="11"/>
      <c r="L22" s="11"/>
      <c r="M22" s="11"/>
      <c r="N22" s="11">
        <v>9</v>
      </c>
      <c r="O22" s="12">
        <f aca="true" t="shared" si="4" ref="O22:O33">(1-((N22*0.003)+(M22*0.13)+(L22*0.05)+(K22*0.03)+(J22*0.09)+(I22*0.03)+(H22*0.02)+(G22*0.14)+(F22*0.03)))*E22</f>
        <v>17.282999999999998</v>
      </c>
      <c r="P22" s="11">
        <f aca="true" t="shared" si="5" ref="P22:P33">ROUND((SQRT(O22)+2.6)/10,4)</f>
        <v>0.6757</v>
      </c>
      <c r="Q22" s="13">
        <v>0.53125</v>
      </c>
      <c r="R22" s="13">
        <v>0.5833796296296296</v>
      </c>
      <c r="S22" s="13">
        <f aca="true" t="shared" si="6" ref="S22:S33">R22-Q22</f>
        <v>0.05212962962962964</v>
      </c>
      <c r="T22" s="13">
        <f aca="true" t="shared" si="7" ref="T22:T33">S22*P22</f>
        <v>0.03522399074074074</v>
      </c>
      <c r="U22" s="11">
        <v>2</v>
      </c>
    </row>
    <row r="23" spans="1:21" ht="13.5">
      <c r="A23" s="6">
        <v>3989</v>
      </c>
      <c r="B23" s="7" t="s">
        <v>203</v>
      </c>
      <c r="C23" s="8" t="s">
        <v>204</v>
      </c>
      <c r="D23" s="9" t="s">
        <v>205</v>
      </c>
      <c r="E23" s="10">
        <v>34</v>
      </c>
      <c r="F23" s="11">
        <v>1</v>
      </c>
      <c r="G23" s="11"/>
      <c r="H23" s="11"/>
      <c r="I23" s="11">
        <v>1</v>
      </c>
      <c r="J23" s="11">
        <v>1</v>
      </c>
      <c r="K23" s="11"/>
      <c r="L23" s="11">
        <v>1</v>
      </c>
      <c r="M23" s="11"/>
      <c r="N23" s="11">
        <v>11</v>
      </c>
      <c r="O23" s="12">
        <f t="shared" si="4"/>
        <v>26.078</v>
      </c>
      <c r="P23" s="11">
        <f t="shared" si="5"/>
        <v>0.7707</v>
      </c>
      <c r="Q23" s="13">
        <v>0.53125</v>
      </c>
      <c r="R23" s="13">
        <v>0.5778472222222223</v>
      </c>
      <c r="S23" s="13">
        <f t="shared" si="6"/>
        <v>0.04659722222222229</v>
      </c>
      <c r="T23" s="13">
        <f t="shared" si="7"/>
        <v>0.03591247916666672</v>
      </c>
      <c r="U23" s="11">
        <v>3</v>
      </c>
    </row>
    <row r="24" spans="1:21" ht="13.5">
      <c r="A24" s="6">
        <v>6171</v>
      </c>
      <c r="B24" s="7" t="s">
        <v>206</v>
      </c>
      <c r="C24" s="8" t="s">
        <v>207</v>
      </c>
      <c r="D24" s="9" t="s">
        <v>129</v>
      </c>
      <c r="E24" s="10">
        <v>27.75</v>
      </c>
      <c r="F24" s="11"/>
      <c r="G24" s="11"/>
      <c r="H24" s="11"/>
      <c r="I24" s="11"/>
      <c r="J24" s="11">
        <v>1</v>
      </c>
      <c r="K24" s="11"/>
      <c r="L24" s="11"/>
      <c r="M24" s="11"/>
      <c r="N24" s="11">
        <v>7</v>
      </c>
      <c r="O24" s="12">
        <f t="shared" si="4"/>
        <v>24.66975</v>
      </c>
      <c r="P24" s="11">
        <f t="shared" si="5"/>
        <v>0.7567</v>
      </c>
      <c r="Q24" s="13">
        <v>0.53125</v>
      </c>
      <c r="R24" s="13">
        <v>0.5789004629629629</v>
      </c>
      <c r="S24" s="13">
        <f t="shared" si="6"/>
        <v>0.047650462962962936</v>
      </c>
      <c r="T24" s="13">
        <f t="shared" si="7"/>
        <v>0.03605710532407406</v>
      </c>
      <c r="U24" s="11">
        <v>4</v>
      </c>
    </row>
    <row r="25" spans="1:21" ht="13.5">
      <c r="A25" s="6">
        <v>5005</v>
      </c>
      <c r="B25" s="7" t="s">
        <v>208</v>
      </c>
      <c r="C25" s="8" t="s">
        <v>209</v>
      </c>
      <c r="D25" s="9" t="s">
        <v>210</v>
      </c>
      <c r="E25" s="10">
        <v>27</v>
      </c>
      <c r="F25" s="11"/>
      <c r="G25" s="11"/>
      <c r="H25" s="11"/>
      <c r="I25" s="11"/>
      <c r="J25" s="11">
        <v>1</v>
      </c>
      <c r="K25" s="11">
        <v>1</v>
      </c>
      <c r="L25" s="11"/>
      <c r="M25" s="11"/>
      <c r="N25" s="11">
        <v>12</v>
      </c>
      <c r="O25" s="12">
        <f t="shared" si="4"/>
        <v>22.788</v>
      </c>
      <c r="P25" s="11">
        <f t="shared" si="5"/>
        <v>0.7374</v>
      </c>
      <c r="Q25" s="13">
        <v>0.53125</v>
      </c>
      <c r="R25" s="13">
        <v>0.5804166666666667</v>
      </c>
      <c r="S25" s="13">
        <f t="shared" si="6"/>
        <v>0.04916666666666669</v>
      </c>
      <c r="T25" s="13">
        <f t="shared" si="7"/>
        <v>0.036255500000000024</v>
      </c>
      <c r="U25" s="11">
        <v>5</v>
      </c>
    </row>
    <row r="26" spans="1:21" ht="13.5">
      <c r="A26" s="6">
        <v>5791</v>
      </c>
      <c r="B26" s="7" t="s">
        <v>130</v>
      </c>
      <c r="C26" s="8" t="s">
        <v>131</v>
      </c>
      <c r="D26" s="9" t="s">
        <v>132</v>
      </c>
      <c r="E26" s="10">
        <v>28.75</v>
      </c>
      <c r="F26" s="11">
        <v>1</v>
      </c>
      <c r="G26" s="11"/>
      <c r="H26" s="11"/>
      <c r="I26" s="11"/>
      <c r="J26" s="11"/>
      <c r="K26" s="11"/>
      <c r="L26" s="11"/>
      <c r="M26" s="11"/>
      <c r="N26" s="11">
        <v>6</v>
      </c>
      <c r="O26" s="12">
        <f t="shared" si="4"/>
        <v>27.369999999999997</v>
      </c>
      <c r="P26" s="11">
        <f t="shared" si="5"/>
        <v>0.7832</v>
      </c>
      <c r="Q26" s="13">
        <v>0.53125</v>
      </c>
      <c r="R26" s="13">
        <v>0.5782870370370371</v>
      </c>
      <c r="S26" s="13">
        <f t="shared" si="6"/>
        <v>0.0470370370370371</v>
      </c>
      <c r="T26" s="13">
        <f t="shared" si="7"/>
        <v>0.03683940740740746</v>
      </c>
      <c r="U26" s="11">
        <v>6</v>
      </c>
    </row>
    <row r="27" spans="1:21" ht="13.5">
      <c r="A27" s="6">
        <v>2377</v>
      </c>
      <c r="B27" s="7" t="s">
        <v>211</v>
      </c>
      <c r="C27" s="8" t="s">
        <v>212</v>
      </c>
      <c r="D27" s="9" t="s">
        <v>125</v>
      </c>
      <c r="E27" s="10">
        <v>26.25</v>
      </c>
      <c r="F27" s="11"/>
      <c r="G27" s="11"/>
      <c r="H27" s="11"/>
      <c r="I27" s="11"/>
      <c r="J27" s="11"/>
      <c r="K27" s="11"/>
      <c r="L27" s="11"/>
      <c r="M27" s="11"/>
      <c r="N27" s="11">
        <v>11</v>
      </c>
      <c r="O27" s="12">
        <f t="shared" si="4"/>
        <v>25.38375</v>
      </c>
      <c r="P27" s="11">
        <f t="shared" si="5"/>
        <v>0.7638</v>
      </c>
      <c r="Q27" s="13">
        <v>0.53125</v>
      </c>
      <c r="R27" s="13">
        <v>0.5796527777777778</v>
      </c>
      <c r="S27" s="13">
        <f t="shared" si="6"/>
        <v>0.048402777777777795</v>
      </c>
      <c r="T27" s="13">
        <f t="shared" si="7"/>
        <v>0.03697004166666668</v>
      </c>
      <c r="U27" s="11">
        <v>7</v>
      </c>
    </row>
    <row r="28" spans="1:21" ht="13.5">
      <c r="A28" s="6">
        <v>4858</v>
      </c>
      <c r="B28" s="7" t="s">
        <v>126</v>
      </c>
      <c r="C28" s="8" t="s">
        <v>127</v>
      </c>
      <c r="D28" s="9" t="s">
        <v>128</v>
      </c>
      <c r="E28" s="10">
        <v>18.5</v>
      </c>
      <c r="F28" s="11"/>
      <c r="G28" s="11"/>
      <c r="H28" s="11"/>
      <c r="I28" s="11"/>
      <c r="J28" s="11"/>
      <c r="K28" s="11"/>
      <c r="L28" s="11"/>
      <c r="M28" s="11"/>
      <c r="N28" s="11"/>
      <c r="O28" s="12">
        <f t="shared" si="4"/>
        <v>18.5</v>
      </c>
      <c r="P28" s="11">
        <f t="shared" si="5"/>
        <v>0.6901</v>
      </c>
      <c r="Q28" s="13">
        <v>0.53125</v>
      </c>
      <c r="R28" s="13">
        <v>0.5849884259259259</v>
      </c>
      <c r="S28" s="13">
        <f t="shared" si="6"/>
        <v>0.053738425925925926</v>
      </c>
      <c r="T28" s="13">
        <f t="shared" si="7"/>
        <v>0.03708488773148148</v>
      </c>
      <c r="U28" s="11">
        <v>8</v>
      </c>
    </row>
    <row r="29" spans="1:21" ht="13.5">
      <c r="A29" s="6">
        <v>5861</v>
      </c>
      <c r="B29" s="7" t="s">
        <v>133</v>
      </c>
      <c r="C29" s="8" t="s">
        <v>213</v>
      </c>
      <c r="D29" s="9" t="s">
        <v>214</v>
      </c>
      <c r="E29" s="10">
        <v>28.75</v>
      </c>
      <c r="F29" s="11">
        <v>1</v>
      </c>
      <c r="G29" s="11"/>
      <c r="H29" s="11"/>
      <c r="I29" s="11">
        <v>1</v>
      </c>
      <c r="J29" s="11"/>
      <c r="K29" s="11"/>
      <c r="L29" s="11"/>
      <c r="M29" s="11"/>
      <c r="N29" s="11">
        <v>6</v>
      </c>
      <c r="O29" s="12">
        <f t="shared" si="4"/>
        <v>26.5075</v>
      </c>
      <c r="P29" s="11">
        <f t="shared" si="5"/>
        <v>0.7749</v>
      </c>
      <c r="Q29" s="13">
        <v>0.53125</v>
      </c>
      <c r="R29" s="13">
        <v>0.5796875</v>
      </c>
      <c r="S29" s="13">
        <f t="shared" si="6"/>
        <v>0.04843750000000002</v>
      </c>
      <c r="T29" s="13">
        <f t="shared" si="7"/>
        <v>0.03753421875000002</v>
      </c>
      <c r="U29" s="11">
        <v>9</v>
      </c>
    </row>
    <row r="30" spans="1:21" ht="13.5">
      <c r="A30" s="6"/>
      <c r="B30" s="7" t="s">
        <v>215</v>
      </c>
      <c r="C30" s="8" t="s">
        <v>216</v>
      </c>
      <c r="D30" s="9" t="s">
        <v>217</v>
      </c>
      <c r="E30" s="10">
        <v>21.5</v>
      </c>
      <c r="F30" s="11"/>
      <c r="G30" s="11"/>
      <c r="H30" s="11"/>
      <c r="I30" s="11">
        <v>1</v>
      </c>
      <c r="J30" s="11">
        <v>1</v>
      </c>
      <c r="K30" s="11"/>
      <c r="L30" s="11"/>
      <c r="M30" s="11"/>
      <c r="N30" s="11">
        <v>15</v>
      </c>
      <c r="O30" s="12">
        <f t="shared" si="4"/>
        <v>17.9525</v>
      </c>
      <c r="P30" s="11">
        <f t="shared" si="5"/>
        <v>0.6837</v>
      </c>
      <c r="Q30" s="13">
        <v>0.53125</v>
      </c>
      <c r="R30" s="13">
        <v>0.5864814814814815</v>
      </c>
      <c r="S30" s="13">
        <f t="shared" si="6"/>
        <v>0.05523148148148149</v>
      </c>
      <c r="T30" s="13">
        <f t="shared" si="7"/>
        <v>0.0377617638888889</v>
      </c>
      <c r="U30" s="11">
        <v>10</v>
      </c>
    </row>
    <row r="31" spans="1:21" ht="13.5">
      <c r="A31" s="6">
        <v>5629</v>
      </c>
      <c r="B31" s="7" t="s">
        <v>218</v>
      </c>
      <c r="C31" s="8" t="s">
        <v>219</v>
      </c>
      <c r="D31" s="9" t="s">
        <v>135</v>
      </c>
      <c r="E31" s="10">
        <v>18.25</v>
      </c>
      <c r="F31" s="11"/>
      <c r="G31" s="11"/>
      <c r="H31" s="11"/>
      <c r="I31" s="11"/>
      <c r="J31" s="11">
        <v>1</v>
      </c>
      <c r="K31" s="11"/>
      <c r="L31" s="11"/>
      <c r="M31" s="11"/>
      <c r="N31" s="11">
        <v>13</v>
      </c>
      <c r="O31" s="12">
        <f t="shared" si="4"/>
        <v>15.89575</v>
      </c>
      <c r="P31" s="11">
        <f t="shared" si="5"/>
        <v>0.6587</v>
      </c>
      <c r="Q31" s="13">
        <v>0.53125</v>
      </c>
      <c r="R31" s="13">
        <v>0.5893287037037037</v>
      </c>
      <c r="S31" s="13">
        <f t="shared" si="6"/>
        <v>0.058078703703703716</v>
      </c>
      <c r="T31" s="13">
        <f t="shared" si="7"/>
        <v>0.038256442129629635</v>
      </c>
      <c r="U31" s="11">
        <v>11</v>
      </c>
    </row>
    <row r="32" spans="1:21" ht="13.5">
      <c r="A32" s="6"/>
      <c r="B32" s="7" t="s">
        <v>220</v>
      </c>
      <c r="C32" s="8" t="s">
        <v>221</v>
      </c>
      <c r="D32" s="9" t="s">
        <v>134</v>
      </c>
      <c r="E32" s="10">
        <v>19</v>
      </c>
      <c r="F32" s="11"/>
      <c r="G32" s="11"/>
      <c r="H32" s="11"/>
      <c r="I32" s="11">
        <v>1</v>
      </c>
      <c r="J32" s="11"/>
      <c r="K32" s="11"/>
      <c r="L32" s="11"/>
      <c r="M32" s="11"/>
      <c r="N32" s="11">
        <v>21</v>
      </c>
      <c r="O32" s="12">
        <f t="shared" si="4"/>
        <v>17.233</v>
      </c>
      <c r="P32" s="11">
        <f t="shared" si="5"/>
        <v>0.6751</v>
      </c>
      <c r="Q32" s="13">
        <v>0.53125</v>
      </c>
      <c r="R32" s="13">
        <v>0.5880671296296297</v>
      </c>
      <c r="S32" s="13">
        <f t="shared" si="6"/>
        <v>0.056817129629629703</v>
      </c>
      <c r="T32" s="13">
        <f t="shared" si="7"/>
        <v>0.038357244212963014</v>
      </c>
      <c r="U32" s="11">
        <v>12</v>
      </c>
    </row>
    <row r="33" spans="1:21" ht="13.5">
      <c r="A33" s="6">
        <v>2744</v>
      </c>
      <c r="B33" s="7" t="s">
        <v>178</v>
      </c>
      <c r="C33" s="8" t="s">
        <v>179</v>
      </c>
      <c r="D33" s="9" t="s">
        <v>136</v>
      </c>
      <c r="E33" s="10">
        <v>18.5</v>
      </c>
      <c r="F33" s="11"/>
      <c r="G33" s="11"/>
      <c r="H33" s="11"/>
      <c r="I33" s="11"/>
      <c r="J33" s="11"/>
      <c r="K33" s="11">
        <v>1</v>
      </c>
      <c r="L33" s="11"/>
      <c r="M33" s="11"/>
      <c r="N33" s="11">
        <v>25</v>
      </c>
      <c r="O33" s="12">
        <f t="shared" si="4"/>
        <v>16.5575</v>
      </c>
      <c r="P33" s="11">
        <f t="shared" si="5"/>
        <v>0.6669</v>
      </c>
      <c r="Q33" s="13">
        <v>0.53125</v>
      </c>
      <c r="R33" s="13">
        <v>0.5925694444444445</v>
      </c>
      <c r="S33" s="13">
        <f t="shared" si="6"/>
        <v>0.06131944444444448</v>
      </c>
      <c r="T33" s="13">
        <f t="shared" si="7"/>
        <v>0.040893937500000026</v>
      </c>
      <c r="U33" s="11">
        <v>13</v>
      </c>
    </row>
  </sheetData>
  <printOptions/>
  <pageMargins left="0.2755905511811024" right="0" top="0.5905511811023623" bottom="0.984251968503937" header="0.5118110236220472" footer="0.5118110236220472"/>
  <pageSetup horizontalDpi="400" verticalDpi="4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16"/>
  <sheetViews>
    <sheetView zoomScale="75" zoomScaleNormal="75" workbookViewId="0" topLeftCell="A1">
      <selection activeCell="P11" sqref="P11"/>
    </sheetView>
  </sheetViews>
  <sheetFormatPr defaultColWidth="9.00390625" defaultRowHeight="13.5"/>
  <cols>
    <col min="1" max="1" width="6.00390625" style="26" bestFit="1" customWidth="1"/>
    <col min="2" max="2" width="11.875" style="26" customWidth="1"/>
    <col min="3" max="3" width="11.25390625" style="26" customWidth="1"/>
    <col min="4" max="4" width="10.75390625" style="26" customWidth="1"/>
    <col min="5" max="5" width="7.00390625" style="26" bestFit="1" customWidth="1"/>
    <col min="6" max="14" width="4.00390625" style="26" customWidth="1"/>
    <col min="15" max="15" width="8.00390625" style="26" bestFit="1" customWidth="1"/>
    <col min="16" max="16" width="7.625" style="26" bestFit="1" customWidth="1"/>
    <col min="17" max="18" width="10.00390625" style="26" bestFit="1" customWidth="1"/>
    <col min="19" max="20" width="9.625" style="26" bestFit="1" customWidth="1"/>
    <col min="21" max="21" width="4.625" style="26" customWidth="1"/>
    <col min="22" max="16384" width="9.00390625" style="26" customWidth="1"/>
  </cols>
  <sheetData>
    <row r="2" spans="1:21" ht="13.5">
      <c r="A2" s="27"/>
      <c r="B2" s="28"/>
      <c r="C2" s="28"/>
      <c r="D2" s="28"/>
      <c r="E2" s="28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31" t="s">
        <v>233</v>
      </c>
    </row>
    <row r="3" spans="1:21" ht="13.5">
      <c r="A3" s="1" t="s">
        <v>234</v>
      </c>
      <c r="B3" s="2" t="s">
        <v>235</v>
      </c>
      <c r="C3" s="2" t="s">
        <v>236</v>
      </c>
      <c r="D3" s="2" t="s">
        <v>237</v>
      </c>
      <c r="E3" s="2" t="s">
        <v>238</v>
      </c>
      <c r="F3" s="3" t="s">
        <v>239</v>
      </c>
      <c r="G3" s="3" t="s">
        <v>240</v>
      </c>
      <c r="H3" s="3" t="s">
        <v>241</v>
      </c>
      <c r="I3" s="3" t="s">
        <v>242</v>
      </c>
      <c r="J3" s="3" t="s">
        <v>243</v>
      </c>
      <c r="K3" s="3" t="s">
        <v>244</v>
      </c>
      <c r="L3" s="3" t="s">
        <v>245</v>
      </c>
      <c r="M3" s="3" t="s">
        <v>246</v>
      </c>
      <c r="N3" s="4" t="s">
        <v>115</v>
      </c>
      <c r="O3" s="5" t="s">
        <v>116</v>
      </c>
      <c r="P3" s="5" t="s">
        <v>117</v>
      </c>
      <c r="Q3" s="5" t="s">
        <v>118</v>
      </c>
      <c r="R3" s="5" t="s">
        <v>119</v>
      </c>
      <c r="S3" s="5" t="s">
        <v>120</v>
      </c>
      <c r="T3" s="5" t="s">
        <v>121</v>
      </c>
      <c r="U3" s="5" t="s">
        <v>122</v>
      </c>
    </row>
    <row r="4" spans="1:21" ht="13.5">
      <c r="A4" s="6">
        <v>5791</v>
      </c>
      <c r="B4" s="7" t="s">
        <v>247</v>
      </c>
      <c r="C4" s="8" t="s">
        <v>248</v>
      </c>
      <c r="D4" s="9" t="s">
        <v>132</v>
      </c>
      <c r="E4" s="10">
        <v>28.75</v>
      </c>
      <c r="F4" s="11">
        <v>1</v>
      </c>
      <c r="G4" s="11"/>
      <c r="H4" s="11"/>
      <c r="I4" s="11"/>
      <c r="J4" s="11"/>
      <c r="K4" s="11"/>
      <c r="L4" s="11"/>
      <c r="M4" s="11"/>
      <c r="N4" s="11">
        <v>6</v>
      </c>
      <c r="O4" s="12">
        <f aca="true" t="shared" si="0" ref="O4:O16">(1-((N4*0.003)+(M4*0.13)+(L4*0.05)+(K4*0.03)+(J4*0.09)+(I4*0.03)+(H4*0.02)+(G4*0.14)+(F4*0.03)))*E4</f>
        <v>27.369999999999997</v>
      </c>
      <c r="P4" s="11">
        <f aca="true" t="shared" si="1" ref="P4:P16">ROUND((SQRT(O4)+2.6)/10,4)</f>
        <v>0.7832</v>
      </c>
      <c r="Q4" s="13">
        <v>0.4583333333333333</v>
      </c>
      <c r="R4" s="13">
        <v>0.5216898148148148</v>
      </c>
      <c r="S4" s="13">
        <f aca="true" t="shared" si="2" ref="S4:S15">R4-Q4</f>
        <v>0.06335648148148149</v>
      </c>
      <c r="T4" s="13">
        <f aca="true" t="shared" si="3" ref="T4:T15">S4*P4</f>
        <v>0.0496207962962963</v>
      </c>
      <c r="U4" s="11">
        <v>1</v>
      </c>
    </row>
    <row r="5" spans="1:21" ht="13.5">
      <c r="A5" s="6">
        <v>5861</v>
      </c>
      <c r="B5" s="7" t="s">
        <v>249</v>
      </c>
      <c r="C5" s="8" t="s">
        <v>225</v>
      </c>
      <c r="D5" s="9" t="s">
        <v>226</v>
      </c>
      <c r="E5" s="10">
        <v>28.75</v>
      </c>
      <c r="F5" s="11">
        <v>1</v>
      </c>
      <c r="G5" s="11"/>
      <c r="H5" s="11"/>
      <c r="I5" s="11">
        <v>1</v>
      </c>
      <c r="J5" s="11"/>
      <c r="K5" s="11"/>
      <c r="L5" s="11"/>
      <c r="M5" s="11"/>
      <c r="N5" s="11">
        <v>6</v>
      </c>
      <c r="O5" s="12">
        <f t="shared" si="0"/>
        <v>26.5075</v>
      </c>
      <c r="P5" s="11">
        <f t="shared" si="1"/>
        <v>0.7749</v>
      </c>
      <c r="Q5" s="13">
        <v>0.4583333333333333</v>
      </c>
      <c r="R5" s="13">
        <v>0.5232523148148148</v>
      </c>
      <c r="S5" s="13">
        <f t="shared" si="2"/>
        <v>0.06491898148148151</v>
      </c>
      <c r="T5" s="13">
        <f t="shared" si="3"/>
        <v>0.05030571875000002</v>
      </c>
      <c r="U5" s="11">
        <v>2</v>
      </c>
    </row>
    <row r="6" spans="1:21" ht="13.5">
      <c r="A6" s="6">
        <v>3989</v>
      </c>
      <c r="B6" s="7" t="s">
        <v>250</v>
      </c>
      <c r="C6" s="8" t="s">
        <v>251</v>
      </c>
      <c r="D6" s="9" t="s">
        <v>252</v>
      </c>
      <c r="E6" s="10">
        <v>34</v>
      </c>
      <c r="F6" s="11">
        <v>1</v>
      </c>
      <c r="G6" s="11"/>
      <c r="H6" s="11"/>
      <c r="I6" s="11">
        <v>1</v>
      </c>
      <c r="J6" s="11">
        <v>1</v>
      </c>
      <c r="K6" s="11"/>
      <c r="L6" s="11"/>
      <c r="M6" s="11"/>
      <c r="N6" s="11">
        <v>11</v>
      </c>
      <c r="O6" s="12">
        <f t="shared" si="0"/>
        <v>27.778</v>
      </c>
      <c r="P6" s="11">
        <f t="shared" si="1"/>
        <v>0.787</v>
      </c>
      <c r="Q6" s="13">
        <v>0.4583333333333333</v>
      </c>
      <c r="R6" s="13">
        <v>0.530636574074074</v>
      </c>
      <c r="S6" s="13">
        <f t="shared" si="2"/>
        <v>0.07230324074074074</v>
      </c>
      <c r="T6" s="13">
        <f t="shared" si="3"/>
        <v>0.056902650462962966</v>
      </c>
      <c r="U6" s="11">
        <v>3</v>
      </c>
    </row>
    <row r="7" spans="1:21" ht="13.5">
      <c r="A7" s="6">
        <v>4858</v>
      </c>
      <c r="B7" s="7" t="s">
        <v>253</v>
      </c>
      <c r="C7" s="8" t="s">
        <v>254</v>
      </c>
      <c r="D7" s="9" t="s">
        <v>128</v>
      </c>
      <c r="E7" s="10">
        <v>18.5</v>
      </c>
      <c r="F7" s="11"/>
      <c r="G7" s="11"/>
      <c r="H7" s="11"/>
      <c r="I7" s="11"/>
      <c r="J7" s="11"/>
      <c r="K7" s="11"/>
      <c r="L7" s="11"/>
      <c r="M7" s="11"/>
      <c r="N7" s="11"/>
      <c r="O7" s="12">
        <f t="shared" si="0"/>
        <v>18.5</v>
      </c>
      <c r="P7" s="11">
        <f t="shared" si="1"/>
        <v>0.6901</v>
      </c>
      <c r="Q7" s="13">
        <v>0.4583333333333333</v>
      </c>
      <c r="R7" s="13">
        <v>0.5534490740740741</v>
      </c>
      <c r="S7" s="13">
        <f t="shared" si="2"/>
        <v>0.09511574074074075</v>
      </c>
      <c r="T7" s="13">
        <f t="shared" si="3"/>
        <v>0.0656393726851852</v>
      </c>
      <c r="U7" s="11">
        <v>4</v>
      </c>
    </row>
    <row r="8" spans="1:21" ht="13.5">
      <c r="A8" s="6">
        <v>6114</v>
      </c>
      <c r="B8" s="7" t="s">
        <v>255</v>
      </c>
      <c r="C8" s="8" t="s">
        <v>256</v>
      </c>
      <c r="D8" s="9" t="s">
        <v>231</v>
      </c>
      <c r="E8" s="10">
        <v>16.75</v>
      </c>
      <c r="F8" s="11">
        <v>1</v>
      </c>
      <c r="G8" s="11"/>
      <c r="H8" s="11"/>
      <c r="I8" s="11">
        <v>1</v>
      </c>
      <c r="J8" s="11">
        <v>1</v>
      </c>
      <c r="K8" s="11"/>
      <c r="L8" s="11">
        <v>1</v>
      </c>
      <c r="M8" s="11"/>
      <c r="N8" s="11">
        <v>26</v>
      </c>
      <c r="O8" s="12">
        <f t="shared" si="0"/>
        <v>12.093499999999999</v>
      </c>
      <c r="P8" s="11">
        <f t="shared" si="1"/>
        <v>0.6078</v>
      </c>
      <c r="Q8" s="13">
        <v>0.4583333333333333</v>
      </c>
      <c r="R8" s="13">
        <v>0.5690277777777778</v>
      </c>
      <c r="S8" s="13">
        <f t="shared" si="2"/>
        <v>0.11069444444444448</v>
      </c>
      <c r="T8" s="13">
        <f t="shared" si="3"/>
        <v>0.06728008333333335</v>
      </c>
      <c r="U8" s="11">
        <v>5</v>
      </c>
    </row>
    <row r="9" spans="1:21" ht="13.5">
      <c r="A9" s="6"/>
      <c r="B9" s="7" t="s">
        <v>257</v>
      </c>
      <c r="C9" s="8" t="s">
        <v>258</v>
      </c>
      <c r="D9" s="9" t="s">
        <v>259</v>
      </c>
      <c r="E9" s="10">
        <v>21.5</v>
      </c>
      <c r="F9" s="11"/>
      <c r="G9" s="11"/>
      <c r="H9" s="11"/>
      <c r="I9" s="11">
        <v>1</v>
      </c>
      <c r="J9" s="11">
        <v>1</v>
      </c>
      <c r="K9" s="11"/>
      <c r="L9" s="11">
        <v>1</v>
      </c>
      <c r="M9" s="11"/>
      <c r="N9" s="11">
        <v>15</v>
      </c>
      <c r="O9" s="12">
        <f t="shared" si="0"/>
        <v>16.8775</v>
      </c>
      <c r="P9" s="11">
        <f t="shared" si="1"/>
        <v>0.6708</v>
      </c>
      <c r="Q9" s="13">
        <v>0.4583333333333333</v>
      </c>
      <c r="R9" s="13">
        <v>0.5593634259259259</v>
      </c>
      <c r="S9" s="13">
        <f t="shared" si="2"/>
        <v>0.1010300925925926</v>
      </c>
      <c r="T9" s="13">
        <f t="shared" si="3"/>
        <v>0.06777098611111111</v>
      </c>
      <c r="U9" s="11">
        <v>6</v>
      </c>
    </row>
    <row r="10" spans="1:21" ht="13.5">
      <c r="A10" s="6"/>
      <c r="B10" s="7" t="s">
        <v>260</v>
      </c>
      <c r="C10" s="8" t="s">
        <v>261</v>
      </c>
      <c r="D10" s="9" t="s">
        <v>134</v>
      </c>
      <c r="E10" s="10">
        <v>19</v>
      </c>
      <c r="F10" s="11"/>
      <c r="G10" s="11"/>
      <c r="H10" s="11"/>
      <c r="I10" s="11">
        <v>1</v>
      </c>
      <c r="J10" s="11"/>
      <c r="K10" s="11"/>
      <c r="L10" s="11"/>
      <c r="M10" s="11"/>
      <c r="N10" s="11">
        <v>21</v>
      </c>
      <c r="O10" s="12">
        <f t="shared" si="0"/>
        <v>17.233</v>
      </c>
      <c r="P10" s="11">
        <f t="shared" si="1"/>
        <v>0.6751</v>
      </c>
      <c r="Q10" s="13">
        <v>0.4583333333333333</v>
      </c>
      <c r="R10" s="13">
        <v>0.56</v>
      </c>
      <c r="S10" s="13">
        <f t="shared" si="2"/>
        <v>0.10166666666666674</v>
      </c>
      <c r="T10" s="13">
        <f t="shared" si="3"/>
        <v>0.06863516666666672</v>
      </c>
      <c r="U10" s="11">
        <v>7</v>
      </c>
    </row>
    <row r="11" spans="1:21" ht="13.5">
      <c r="A11" s="6"/>
      <c r="B11" s="7" t="s">
        <v>262</v>
      </c>
      <c r="C11" s="8" t="s">
        <v>263</v>
      </c>
      <c r="D11" s="9" t="s">
        <v>124</v>
      </c>
      <c r="E11" s="10">
        <v>27</v>
      </c>
      <c r="F11" s="11"/>
      <c r="G11" s="11"/>
      <c r="H11" s="11"/>
      <c r="I11" s="11"/>
      <c r="J11" s="11">
        <v>1</v>
      </c>
      <c r="K11" s="11"/>
      <c r="L11" s="11"/>
      <c r="M11" s="11"/>
      <c r="N11" s="11">
        <v>12</v>
      </c>
      <c r="O11" s="12">
        <f t="shared" si="0"/>
        <v>23.598</v>
      </c>
      <c r="P11" s="11">
        <f t="shared" si="1"/>
        <v>0.7458</v>
      </c>
      <c r="Q11" s="13">
        <v>0.4583333333333333</v>
      </c>
      <c r="R11" s="13">
        <v>0.5503703703703704</v>
      </c>
      <c r="S11" s="13">
        <f t="shared" si="2"/>
        <v>0.09203703703703708</v>
      </c>
      <c r="T11" s="13">
        <f t="shared" si="3"/>
        <v>0.06864122222222226</v>
      </c>
      <c r="U11" s="11">
        <v>8</v>
      </c>
    </row>
    <row r="12" spans="1:21" ht="13.5">
      <c r="A12" s="6">
        <v>2744</v>
      </c>
      <c r="B12" s="7" t="s">
        <v>264</v>
      </c>
      <c r="C12" s="8" t="s">
        <v>265</v>
      </c>
      <c r="D12" s="9" t="s">
        <v>136</v>
      </c>
      <c r="E12" s="10">
        <v>18.5</v>
      </c>
      <c r="F12" s="11"/>
      <c r="G12" s="11"/>
      <c r="H12" s="11"/>
      <c r="I12" s="11"/>
      <c r="J12" s="11"/>
      <c r="K12" s="11">
        <v>1</v>
      </c>
      <c r="L12" s="11"/>
      <c r="M12" s="11"/>
      <c r="N12" s="11">
        <v>25</v>
      </c>
      <c r="O12" s="12">
        <f t="shared" si="0"/>
        <v>16.5575</v>
      </c>
      <c r="P12" s="11">
        <f t="shared" si="1"/>
        <v>0.6669</v>
      </c>
      <c r="Q12" s="13">
        <v>0.4583333333333333</v>
      </c>
      <c r="R12" s="13">
        <v>0.5630555555555555</v>
      </c>
      <c r="S12" s="13">
        <f t="shared" si="2"/>
        <v>0.10472222222222222</v>
      </c>
      <c r="T12" s="13">
        <f t="shared" si="3"/>
        <v>0.06983925</v>
      </c>
      <c r="U12" s="11">
        <v>9</v>
      </c>
    </row>
    <row r="13" spans="1:21" ht="13.5">
      <c r="A13" s="6">
        <v>2377</v>
      </c>
      <c r="B13" s="7" t="s">
        <v>227</v>
      </c>
      <c r="C13" s="8" t="s">
        <v>228</v>
      </c>
      <c r="D13" s="9" t="s">
        <v>125</v>
      </c>
      <c r="E13" s="10">
        <v>26.25</v>
      </c>
      <c r="F13" s="11"/>
      <c r="G13" s="11"/>
      <c r="H13" s="11"/>
      <c r="I13" s="11"/>
      <c r="J13" s="11"/>
      <c r="K13" s="11"/>
      <c r="L13" s="11"/>
      <c r="M13" s="11"/>
      <c r="N13" s="11">
        <v>11</v>
      </c>
      <c r="O13" s="12">
        <f t="shared" si="0"/>
        <v>25.38375</v>
      </c>
      <c r="P13" s="11">
        <f t="shared" si="1"/>
        <v>0.7638</v>
      </c>
      <c r="Q13" s="13">
        <v>0.4583333333333333</v>
      </c>
      <c r="R13" s="13">
        <v>0.5518287037037037</v>
      </c>
      <c r="S13" s="13">
        <f t="shared" si="2"/>
        <v>0.09349537037037042</v>
      </c>
      <c r="T13" s="13">
        <f t="shared" si="3"/>
        <v>0.07141176388888894</v>
      </c>
      <c r="U13" s="11">
        <v>10</v>
      </c>
    </row>
    <row r="14" spans="1:21" ht="13.5">
      <c r="A14" s="6">
        <v>5005</v>
      </c>
      <c r="B14" s="7" t="s">
        <v>266</v>
      </c>
      <c r="C14" s="8" t="s">
        <v>267</v>
      </c>
      <c r="D14" s="9" t="s">
        <v>268</v>
      </c>
      <c r="E14" s="10">
        <v>27</v>
      </c>
      <c r="F14" s="11"/>
      <c r="G14" s="11"/>
      <c r="H14" s="11"/>
      <c r="I14" s="11"/>
      <c r="J14" s="11">
        <v>1</v>
      </c>
      <c r="K14" s="11">
        <v>1</v>
      </c>
      <c r="L14" s="11"/>
      <c r="M14" s="11"/>
      <c r="N14" s="11">
        <v>12</v>
      </c>
      <c r="O14" s="12">
        <f t="shared" si="0"/>
        <v>22.788</v>
      </c>
      <c r="P14" s="11">
        <f t="shared" si="1"/>
        <v>0.7374</v>
      </c>
      <c r="Q14" s="13">
        <v>0.4583333333333333</v>
      </c>
      <c r="R14" s="13">
        <v>0.5572685185185186</v>
      </c>
      <c r="S14" s="13">
        <f t="shared" si="2"/>
        <v>0.09893518518518524</v>
      </c>
      <c r="T14" s="13">
        <f t="shared" si="3"/>
        <v>0.0729548055555556</v>
      </c>
      <c r="U14" s="11">
        <v>11</v>
      </c>
    </row>
    <row r="15" spans="1:21" ht="13.5">
      <c r="A15" s="6">
        <v>6171</v>
      </c>
      <c r="B15" s="7" t="s">
        <v>269</v>
      </c>
      <c r="C15" s="8" t="s">
        <v>270</v>
      </c>
      <c r="D15" s="9" t="s">
        <v>129</v>
      </c>
      <c r="E15" s="10">
        <v>27.75</v>
      </c>
      <c r="F15" s="11"/>
      <c r="G15" s="11"/>
      <c r="H15" s="11"/>
      <c r="I15" s="11"/>
      <c r="J15" s="11">
        <v>1</v>
      </c>
      <c r="K15" s="11"/>
      <c r="L15" s="11"/>
      <c r="M15" s="11"/>
      <c r="N15" s="11">
        <v>7</v>
      </c>
      <c r="O15" s="12">
        <f t="shared" si="0"/>
        <v>24.66975</v>
      </c>
      <c r="P15" s="11">
        <f t="shared" si="1"/>
        <v>0.7567</v>
      </c>
      <c r="Q15" s="13">
        <v>0.4583333333333333</v>
      </c>
      <c r="R15" s="13">
        <v>0.5579861111111112</v>
      </c>
      <c r="S15" s="13">
        <f t="shared" si="2"/>
        <v>0.09965277777777787</v>
      </c>
      <c r="T15" s="13">
        <f t="shared" si="3"/>
        <v>0.07540725694444451</v>
      </c>
      <c r="U15" s="11">
        <v>12</v>
      </c>
    </row>
    <row r="16" spans="1:21" ht="13.5">
      <c r="A16" s="6">
        <v>5888</v>
      </c>
      <c r="B16" s="7" t="s">
        <v>271</v>
      </c>
      <c r="C16" s="8" t="s">
        <v>272</v>
      </c>
      <c r="D16" s="9" t="s">
        <v>123</v>
      </c>
      <c r="E16" s="10">
        <v>21</v>
      </c>
      <c r="F16" s="11">
        <v>1</v>
      </c>
      <c r="G16" s="11"/>
      <c r="H16" s="11"/>
      <c r="I16" s="11">
        <v>1</v>
      </c>
      <c r="J16" s="11">
        <v>1</v>
      </c>
      <c r="K16" s="11"/>
      <c r="L16" s="11"/>
      <c r="M16" s="11"/>
      <c r="N16" s="11">
        <v>9</v>
      </c>
      <c r="O16" s="12">
        <f t="shared" si="0"/>
        <v>17.282999999999998</v>
      </c>
      <c r="P16" s="11">
        <f t="shared" si="1"/>
        <v>0.6757</v>
      </c>
      <c r="Q16" s="13">
        <v>0.4583333333333333</v>
      </c>
      <c r="R16" s="2" t="s">
        <v>273</v>
      </c>
      <c r="S16" s="2" t="s">
        <v>273</v>
      </c>
      <c r="T16" s="2" t="s">
        <v>273</v>
      </c>
      <c r="U16" s="2" t="s">
        <v>273</v>
      </c>
    </row>
  </sheetData>
  <printOptions/>
  <pageMargins left="0.3937007874015748" right="0" top="0.5905511811023623" bottom="0.984251968503937" header="0.5118110236220472" footer="0.5118110236220472"/>
  <pageSetup horizontalDpi="400" verticalDpi="4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9"/>
  <sheetViews>
    <sheetView zoomScale="75" zoomScaleNormal="75" workbookViewId="0" topLeftCell="A1">
      <selection activeCell="F27" sqref="F27"/>
    </sheetView>
  </sheetViews>
  <sheetFormatPr defaultColWidth="9.00390625" defaultRowHeight="13.5"/>
  <cols>
    <col min="1" max="1" width="6.00390625" style="26" bestFit="1" customWidth="1"/>
    <col min="2" max="2" width="11.875" style="26" customWidth="1"/>
    <col min="3" max="3" width="11.25390625" style="26" customWidth="1"/>
    <col min="4" max="4" width="10.75390625" style="26" customWidth="1"/>
    <col min="5" max="5" width="7.00390625" style="26" bestFit="1" customWidth="1"/>
    <col min="6" max="14" width="4.00390625" style="26" customWidth="1"/>
    <col min="15" max="15" width="8.00390625" style="26" bestFit="1" customWidth="1"/>
    <col min="16" max="16" width="7.625" style="26" bestFit="1" customWidth="1"/>
    <col min="17" max="18" width="10.00390625" style="26" bestFit="1" customWidth="1"/>
    <col min="19" max="20" width="9.625" style="26" bestFit="1" customWidth="1"/>
    <col min="21" max="21" width="4.625" style="26" customWidth="1"/>
    <col min="22" max="16384" width="9.00390625" style="26" customWidth="1"/>
  </cols>
  <sheetData>
    <row r="1" spans="1:21" ht="13.5">
      <c r="A1" s="27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ht="13.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 ht="13.5">
      <c r="A3" s="32" t="s">
        <v>10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33"/>
      <c r="U3" s="34" t="s">
        <v>11</v>
      </c>
    </row>
    <row r="4" spans="1:21" ht="13.5">
      <c r="A4" s="35" t="s">
        <v>12</v>
      </c>
      <c r="B4" s="36" t="s">
        <v>13</v>
      </c>
      <c r="C4" s="36" t="s">
        <v>14</v>
      </c>
      <c r="D4" s="36" t="s">
        <v>15</v>
      </c>
      <c r="E4" s="36" t="s">
        <v>16</v>
      </c>
      <c r="F4" s="36" t="s">
        <v>17</v>
      </c>
      <c r="G4" s="36" t="s">
        <v>18</v>
      </c>
      <c r="H4" s="36" t="s">
        <v>19</v>
      </c>
      <c r="I4" s="36" t="s">
        <v>20</v>
      </c>
      <c r="J4" s="36" t="s">
        <v>21</v>
      </c>
      <c r="K4" s="36" t="s">
        <v>22</v>
      </c>
      <c r="L4" s="36" t="s">
        <v>23</v>
      </c>
      <c r="M4" s="36" t="s">
        <v>24</v>
      </c>
      <c r="N4" s="36" t="s">
        <v>115</v>
      </c>
      <c r="O4" s="36" t="s">
        <v>116</v>
      </c>
      <c r="P4" s="36" t="s">
        <v>117</v>
      </c>
      <c r="Q4" s="36" t="s">
        <v>118</v>
      </c>
      <c r="R4" s="36" t="s">
        <v>119</v>
      </c>
      <c r="S4" s="36" t="s">
        <v>120</v>
      </c>
      <c r="T4" s="36" t="s">
        <v>121</v>
      </c>
      <c r="U4" s="36" t="s">
        <v>122</v>
      </c>
    </row>
    <row r="5" spans="1:21" ht="13.5">
      <c r="A5" s="37">
        <v>3989</v>
      </c>
      <c r="B5" s="38" t="s">
        <v>25</v>
      </c>
      <c r="C5" s="39" t="s">
        <v>26</v>
      </c>
      <c r="D5" s="40" t="s">
        <v>27</v>
      </c>
      <c r="E5" s="41">
        <v>34</v>
      </c>
      <c r="F5" s="42">
        <v>1</v>
      </c>
      <c r="G5" s="42"/>
      <c r="H5" s="42"/>
      <c r="I5" s="42">
        <v>1</v>
      </c>
      <c r="J5" s="42">
        <v>1</v>
      </c>
      <c r="K5" s="42"/>
      <c r="L5" s="42"/>
      <c r="M5" s="42"/>
      <c r="N5" s="42">
        <v>11</v>
      </c>
      <c r="O5" s="43">
        <v>27.778</v>
      </c>
      <c r="P5" s="42">
        <v>0.787</v>
      </c>
      <c r="Q5" s="44">
        <v>0.4583333333333333</v>
      </c>
      <c r="R5" s="44">
        <v>0.5025115740740741</v>
      </c>
      <c r="S5" s="44">
        <v>0.04417824074074078</v>
      </c>
      <c r="T5" s="44">
        <v>0.034768275462962996</v>
      </c>
      <c r="U5" s="42">
        <v>1</v>
      </c>
    </row>
    <row r="6" spans="1:21" ht="13.5">
      <c r="A6" s="37">
        <v>5861</v>
      </c>
      <c r="B6" s="38" t="s">
        <v>28</v>
      </c>
      <c r="C6" s="39" t="s">
        <v>29</v>
      </c>
      <c r="D6" s="40" t="s">
        <v>30</v>
      </c>
      <c r="E6" s="41">
        <v>28.75</v>
      </c>
      <c r="F6" s="42">
        <v>1</v>
      </c>
      <c r="G6" s="42"/>
      <c r="H6" s="42"/>
      <c r="I6" s="42">
        <v>1</v>
      </c>
      <c r="J6" s="42"/>
      <c r="K6" s="42"/>
      <c r="L6" s="42"/>
      <c r="M6" s="42"/>
      <c r="N6" s="42">
        <v>6</v>
      </c>
      <c r="O6" s="43">
        <v>26.5075</v>
      </c>
      <c r="P6" s="42">
        <v>0.7749</v>
      </c>
      <c r="Q6" s="44">
        <v>0.4583333333333333</v>
      </c>
      <c r="R6" s="44">
        <v>0.5032986111111112</v>
      </c>
      <c r="S6" s="44">
        <v>0.04496527777777787</v>
      </c>
      <c r="T6" s="44">
        <v>0.03484359375000007</v>
      </c>
      <c r="U6" s="42">
        <v>2</v>
      </c>
    </row>
    <row r="7" spans="1:21" ht="13.5">
      <c r="A7" s="37"/>
      <c r="B7" s="38" t="s">
        <v>31</v>
      </c>
      <c r="C7" s="39" t="s">
        <v>32</v>
      </c>
      <c r="D7" s="40" t="s">
        <v>124</v>
      </c>
      <c r="E7" s="41">
        <v>27</v>
      </c>
      <c r="F7" s="42"/>
      <c r="G7" s="42"/>
      <c r="H7" s="42"/>
      <c r="I7" s="42"/>
      <c r="J7" s="42">
        <v>1</v>
      </c>
      <c r="K7" s="42"/>
      <c r="L7" s="42">
        <v>1</v>
      </c>
      <c r="M7" s="42"/>
      <c r="N7" s="42">
        <v>12</v>
      </c>
      <c r="O7" s="43">
        <v>22.248</v>
      </c>
      <c r="P7" s="42">
        <v>0.7317</v>
      </c>
      <c r="Q7" s="44">
        <v>0.4583333333333333</v>
      </c>
      <c r="R7" s="44">
        <v>0.5061689814814815</v>
      </c>
      <c r="S7" s="44">
        <v>0.04783564814814817</v>
      </c>
      <c r="T7" s="44">
        <v>0.03500134375000002</v>
      </c>
      <c r="U7" s="42">
        <v>3</v>
      </c>
    </row>
    <row r="8" spans="1:21" ht="13.5">
      <c r="A8" s="37">
        <v>5888</v>
      </c>
      <c r="B8" s="38" t="s">
        <v>33</v>
      </c>
      <c r="C8" s="39" t="s">
        <v>34</v>
      </c>
      <c r="D8" s="40" t="s">
        <v>123</v>
      </c>
      <c r="E8" s="41">
        <v>21</v>
      </c>
      <c r="F8" s="42">
        <v>1</v>
      </c>
      <c r="G8" s="42"/>
      <c r="H8" s="42"/>
      <c r="I8" s="42">
        <v>1</v>
      </c>
      <c r="J8" s="42">
        <v>1</v>
      </c>
      <c r="K8" s="42"/>
      <c r="L8" s="42"/>
      <c r="M8" s="42"/>
      <c r="N8" s="42">
        <v>9</v>
      </c>
      <c r="O8" s="43">
        <v>17.282999999999998</v>
      </c>
      <c r="P8" s="42">
        <v>0.6757</v>
      </c>
      <c r="Q8" s="44">
        <v>0.4583333333333333</v>
      </c>
      <c r="R8" s="44">
        <v>0.510625</v>
      </c>
      <c r="S8" s="44">
        <v>0.05229166666666668</v>
      </c>
      <c r="T8" s="44">
        <v>0.035333479166666674</v>
      </c>
      <c r="U8" s="42">
        <v>4</v>
      </c>
    </row>
    <row r="9" spans="1:21" ht="13.5">
      <c r="A9" s="37"/>
      <c r="B9" s="38" t="s">
        <v>274</v>
      </c>
      <c r="C9" s="39" t="s">
        <v>275</v>
      </c>
      <c r="D9" s="40" t="s">
        <v>276</v>
      </c>
      <c r="E9" s="41">
        <v>21.5</v>
      </c>
      <c r="F9" s="42"/>
      <c r="G9" s="42"/>
      <c r="H9" s="42"/>
      <c r="I9" s="42">
        <v>1</v>
      </c>
      <c r="J9" s="42">
        <v>1</v>
      </c>
      <c r="K9" s="42"/>
      <c r="L9" s="42"/>
      <c r="M9" s="42"/>
      <c r="N9" s="42">
        <v>15</v>
      </c>
      <c r="O9" s="43">
        <v>17.9525</v>
      </c>
      <c r="P9" s="42">
        <v>0.6837</v>
      </c>
      <c r="Q9" s="44">
        <v>0.4583333333333333</v>
      </c>
      <c r="R9" s="44">
        <v>0.5101157407407407</v>
      </c>
      <c r="S9" s="44">
        <v>0.051782407407407416</v>
      </c>
      <c r="T9" s="44">
        <v>0.03540363194444445</v>
      </c>
      <c r="U9" s="42">
        <v>5</v>
      </c>
    </row>
    <row r="10" spans="1:21" ht="13.5">
      <c r="A10" s="37">
        <v>2377</v>
      </c>
      <c r="B10" s="38" t="s">
        <v>227</v>
      </c>
      <c r="C10" s="39" t="s">
        <v>228</v>
      </c>
      <c r="D10" s="40" t="s">
        <v>125</v>
      </c>
      <c r="E10" s="41">
        <v>26.25</v>
      </c>
      <c r="F10" s="42"/>
      <c r="G10" s="42"/>
      <c r="H10" s="42"/>
      <c r="I10" s="42"/>
      <c r="J10" s="42"/>
      <c r="K10" s="42"/>
      <c r="L10" s="42"/>
      <c r="M10" s="42"/>
      <c r="N10" s="42">
        <v>11</v>
      </c>
      <c r="O10" s="43">
        <v>25.38375</v>
      </c>
      <c r="P10" s="42">
        <v>0.7638</v>
      </c>
      <c r="Q10" s="44">
        <v>0.4583333333333333</v>
      </c>
      <c r="R10" s="44">
        <v>0.5047569444444444</v>
      </c>
      <c r="S10" s="44">
        <v>0.046423611111111096</v>
      </c>
      <c r="T10" s="44">
        <v>0.03545835416666666</v>
      </c>
      <c r="U10" s="42">
        <v>6</v>
      </c>
    </row>
    <row r="11" spans="1:21" ht="13.5">
      <c r="A11" s="37"/>
      <c r="B11" s="38" t="s">
        <v>35</v>
      </c>
      <c r="C11" s="39" t="s">
        <v>36</v>
      </c>
      <c r="D11" s="40" t="s">
        <v>134</v>
      </c>
      <c r="E11" s="41">
        <v>19</v>
      </c>
      <c r="F11" s="42"/>
      <c r="G11" s="42"/>
      <c r="H11" s="42"/>
      <c r="I11" s="42">
        <v>1</v>
      </c>
      <c r="J11" s="42"/>
      <c r="K11" s="42">
        <v>1</v>
      </c>
      <c r="L11" s="42"/>
      <c r="M11" s="42"/>
      <c r="N11" s="42">
        <v>21</v>
      </c>
      <c r="O11" s="43">
        <v>16.663</v>
      </c>
      <c r="P11" s="42">
        <v>0.6682</v>
      </c>
      <c r="Q11" s="44">
        <v>0.4583333333333333</v>
      </c>
      <c r="R11" s="44">
        <v>0.5124537037037037</v>
      </c>
      <c r="S11" s="44">
        <v>0.054120370370370374</v>
      </c>
      <c r="T11" s="44">
        <v>0.036163231481481484</v>
      </c>
      <c r="U11" s="42">
        <v>7</v>
      </c>
    </row>
    <row r="12" spans="1:21" ht="13.5">
      <c r="A12" s="37">
        <v>6294</v>
      </c>
      <c r="B12" s="38" t="s">
        <v>2</v>
      </c>
      <c r="C12" s="39" t="s">
        <v>3</v>
      </c>
      <c r="D12" s="40" t="s">
        <v>284</v>
      </c>
      <c r="E12" s="41">
        <v>27.5</v>
      </c>
      <c r="F12" s="42">
        <v>1</v>
      </c>
      <c r="G12" s="42"/>
      <c r="H12" s="42"/>
      <c r="I12" s="42">
        <v>1</v>
      </c>
      <c r="J12" s="42">
        <v>1</v>
      </c>
      <c r="K12" s="42"/>
      <c r="L12" s="42"/>
      <c r="M12" s="42"/>
      <c r="N12" s="42"/>
      <c r="O12" s="43">
        <v>23.375</v>
      </c>
      <c r="P12" s="42">
        <v>0.7435</v>
      </c>
      <c r="Q12" s="44">
        <v>0.4583333333333333</v>
      </c>
      <c r="R12" s="44">
        <v>0.5070486111111111</v>
      </c>
      <c r="S12" s="44">
        <v>0.04871527777777779</v>
      </c>
      <c r="T12" s="44">
        <v>0.036219809027777786</v>
      </c>
      <c r="U12" s="42">
        <v>8</v>
      </c>
    </row>
    <row r="13" spans="1:21" ht="13.5">
      <c r="A13" s="37">
        <v>4858</v>
      </c>
      <c r="B13" s="38" t="s">
        <v>277</v>
      </c>
      <c r="C13" s="39" t="s">
        <v>278</v>
      </c>
      <c r="D13" s="40" t="s">
        <v>128</v>
      </c>
      <c r="E13" s="41">
        <v>18.5</v>
      </c>
      <c r="F13" s="42"/>
      <c r="G13" s="42"/>
      <c r="H13" s="42"/>
      <c r="I13" s="42"/>
      <c r="J13" s="42"/>
      <c r="K13" s="42"/>
      <c r="L13" s="42"/>
      <c r="M13" s="42"/>
      <c r="N13" s="42"/>
      <c r="O13" s="43">
        <v>18.5</v>
      </c>
      <c r="P13" s="42">
        <v>0.6901</v>
      </c>
      <c r="Q13" s="44">
        <v>0.4583333333333333</v>
      </c>
      <c r="R13" s="44">
        <v>0.5110185185185185</v>
      </c>
      <c r="S13" s="44">
        <v>0.052685185185185224</v>
      </c>
      <c r="T13" s="44">
        <v>0.036358046296296326</v>
      </c>
      <c r="U13" s="42">
        <v>9</v>
      </c>
    </row>
    <row r="14" spans="1:21" ht="13.5">
      <c r="A14" s="37">
        <v>6171</v>
      </c>
      <c r="B14" s="38" t="s">
        <v>37</v>
      </c>
      <c r="C14" s="39" t="s">
        <v>38</v>
      </c>
      <c r="D14" s="40" t="s">
        <v>129</v>
      </c>
      <c r="E14" s="41">
        <v>27.75</v>
      </c>
      <c r="F14" s="42"/>
      <c r="G14" s="42"/>
      <c r="H14" s="42"/>
      <c r="I14" s="42"/>
      <c r="J14" s="42">
        <v>1</v>
      </c>
      <c r="K14" s="42"/>
      <c r="L14" s="42"/>
      <c r="M14" s="42"/>
      <c r="N14" s="42">
        <v>7</v>
      </c>
      <c r="O14" s="43">
        <v>24.66975</v>
      </c>
      <c r="P14" s="42">
        <v>0.7567</v>
      </c>
      <c r="Q14" s="44">
        <v>0.4583333333333333</v>
      </c>
      <c r="R14" s="44">
        <v>0.506412037037037</v>
      </c>
      <c r="S14" s="44">
        <v>0.04807870370370365</v>
      </c>
      <c r="T14" s="44">
        <v>0.03638115509259256</v>
      </c>
      <c r="U14" s="42">
        <v>10</v>
      </c>
    </row>
    <row r="15" spans="1:21" ht="13.5">
      <c r="A15" s="37">
        <v>5823</v>
      </c>
      <c r="B15" s="38" t="s">
        <v>39</v>
      </c>
      <c r="C15" s="39" t="s">
        <v>40</v>
      </c>
      <c r="D15" s="40" t="s">
        <v>282</v>
      </c>
      <c r="E15" s="41">
        <v>20.75</v>
      </c>
      <c r="F15" s="42">
        <v>1</v>
      </c>
      <c r="G15" s="42"/>
      <c r="H15" s="42"/>
      <c r="I15" s="42"/>
      <c r="J15" s="42">
        <v>1</v>
      </c>
      <c r="K15" s="42"/>
      <c r="L15" s="42"/>
      <c r="M15" s="42"/>
      <c r="N15" s="42">
        <v>9</v>
      </c>
      <c r="O15" s="43">
        <v>17.699749999999998</v>
      </c>
      <c r="P15" s="42">
        <v>0.6807</v>
      </c>
      <c r="Q15" s="44">
        <v>0.4583333333333333</v>
      </c>
      <c r="R15" s="44">
        <v>0.5118402777777779</v>
      </c>
      <c r="S15" s="44">
        <v>0.05350694444444454</v>
      </c>
      <c r="T15" s="44">
        <v>0.036422177083333396</v>
      </c>
      <c r="U15" s="42">
        <v>11</v>
      </c>
    </row>
    <row r="16" spans="1:21" ht="13.5">
      <c r="A16" s="37">
        <v>5791</v>
      </c>
      <c r="B16" s="38" t="s">
        <v>130</v>
      </c>
      <c r="C16" s="39" t="s">
        <v>131</v>
      </c>
      <c r="D16" s="40" t="s">
        <v>132</v>
      </c>
      <c r="E16" s="41">
        <v>28.75</v>
      </c>
      <c r="F16" s="42">
        <v>1</v>
      </c>
      <c r="G16" s="42"/>
      <c r="H16" s="42"/>
      <c r="I16" s="42"/>
      <c r="J16" s="42"/>
      <c r="K16" s="42"/>
      <c r="L16" s="42"/>
      <c r="M16" s="42"/>
      <c r="N16" s="42">
        <v>6</v>
      </c>
      <c r="O16" s="43">
        <v>27.37</v>
      </c>
      <c r="P16" s="42">
        <v>0.7832</v>
      </c>
      <c r="Q16" s="44">
        <v>0.4583333333333333</v>
      </c>
      <c r="R16" s="44">
        <v>0.5051273148148149</v>
      </c>
      <c r="S16" s="44">
        <v>0.04679398148148156</v>
      </c>
      <c r="T16" s="44">
        <v>0.03664904629629636</v>
      </c>
      <c r="U16" s="42">
        <v>12</v>
      </c>
    </row>
    <row r="17" spans="1:21" ht="13.5">
      <c r="A17" s="37">
        <v>5005</v>
      </c>
      <c r="B17" s="38" t="s">
        <v>41</v>
      </c>
      <c r="C17" s="39" t="s">
        <v>42</v>
      </c>
      <c r="D17" s="40" t="s">
        <v>43</v>
      </c>
      <c r="E17" s="41">
        <v>27</v>
      </c>
      <c r="F17" s="42"/>
      <c r="G17" s="42"/>
      <c r="H17" s="42"/>
      <c r="I17" s="42"/>
      <c r="J17" s="42">
        <v>1</v>
      </c>
      <c r="K17" s="42">
        <v>1</v>
      </c>
      <c r="L17" s="42"/>
      <c r="M17" s="42"/>
      <c r="N17" s="42">
        <v>12</v>
      </c>
      <c r="O17" s="43">
        <v>22.788</v>
      </c>
      <c r="P17" s="42">
        <v>0.7374</v>
      </c>
      <c r="Q17" s="44">
        <v>0.4583333333333333</v>
      </c>
      <c r="R17" s="44">
        <v>0.5082175925925926</v>
      </c>
      <c r="S17" s="44">
        <v>0.04988425925925927</v>
      </c>
      <c r="T17" s="44">
        <v>0.03678465277777779</v>
      </c>
      <c r="U17" s="42">
        <v>13</v>
      </c>
    </row>
    <row r="18" spans="1:21" ht="13.5">
      <c r="A18" s="37">
        <v>6114</v>
      </c>
      <c r="B18" s="38" t="s">
        <v>44</v>
      </c>
      <c r="C18" s="39" t="s">
        <v>45</v>
      </c>
      <c r="D18" s="40" t="s">
        <v>231</v>
      </c>
      <c r="E18" s="41">
        <v>16.75</v>
      </c>
      <c r="F18" s="42">
        <v>1</v>
      </c>
      <c r="G18" s="42"/>
      <c r="H18" s="42"/>
      <c r="I18" s="42">
        <v>1</v>
      </c>
      <c r="J18" s="42">
        <v>1</v>
      </c>
      <c r="K18" s="42"/>
      <c r="L18" s="42">
        <v>1</v>
      </c>
      <c r="M18" s="42"/>
      <c r="N18" s="42">
        <v>26</v>
      </c>
      <c r="O18" s="43">
        <v>12.093499999999999</v>
      </c>
      <c r="P18" s="42">
        <v>0.6078</v>
      </c>
      <c r="Q18" s="44">
        <v>0.4583333333333333</v>
      </c>
      <c r="R18" s="44">
        <v>0.5193402777777778</v>
      </c>
      <c r="S18" s="44">
        <v>0.06100694444444449</v>
      </c>
      <c r="T18" s="44">
        <v>0.03708002083333336</v>
      </c>
      <c r="U18" s="42">
        <v>14</v>
      </c>
    </row>
    <row r="19" spans="1:21" ht="13.5">
      <c r="A19" s="37">
        <v>5629</v>
      </c>
      <c r="B19" s="38" t="s">
        <v>46</v>
      </c>
      <c r="C19" s="39" t="s">
        <v>283</v>
      </c>
      <c r="D19" s="40" t="s">
        <v>135</v>
      </c>
      <c r="E19" s="41">
        <v>18.25</v>
      </c>
      <c r="F19" s="42"/>
      <c r="G19" s="42"/>
      <c r="H19" s="42"/>
      <c r="I19" s="42"/>
      <c r="J19" s="42">
        <v>1</v>
      </c>
      <c r="K19" s="42"/>
      <c r="L19" s="42"/>
      <c r="M19" s="42"/>
      <c r="N19" s="42">
        <v>13</v>
      </c>
      <c r="O19" s="43">
        <v>15.89575</v>
      </c>
      <c r="P19" s="42">
        <v>0.6587</v>
      </c>
      <c r="Q19" s="44">
        <v>0.4583333333333333</v>
      </c>
      <c r="R19" s="44">
        <v>0.5146527777777777</v>
      </c>
      <c r="S19" s="44">
        <v>0.05631944444444442</v>
      </c>
      <c r="T19" s="44">
        <v>0.03709761805555554</v>
      </c>
      <c r="U19" s="42">
        <v>15</v>
      </c>
    </row>
    <row r="20" spans="1:21" ht="13.5">
      <c r="A20" s="37">
        <v>2744</v>
      </c>
      <c r="B20" s="38" t="s">
        <v>47</v>
      </c>
      <c r="C20" s="39" t="s">
        <v>48</v>
      </c>
      <c r="D20" s="40" t="s">
        <v>136</v>
      </c>
      <c r="E20" s="41">
        <v>18.5</v>
      </c>
      <c r="F20" s="42"/>
      <c r="G20" s="42"/>
      <c r="H20" s="42"/>
      <c r="I20" s="42"/>
      <c r="J20" s="42"/>
      <c r="K20" s="42"/>
      <c r="L20" s="42"/>
      <c r="M20" s="42"/>
      <c r="N20" s="42">
        <v>25</v>
      </c>
      <c r="O20" s="43">
        <v>17.1125</v>
      </c>
      <c r="P20" s="42">
        <v>0.6737</v>
      </c>
      <c r="Q20" s="44">
        <v>0.4583333333333333</v>
      </c>
      <c r="R20" s="44">
        <v>0.5142592592592593</v>
      </c>
      <c r="S20" s="44">
        <v>0.05592592592592599</v>
      </c>
      <c r="T20" s="44">
        <v>0.03767729629629634</v>
      </c>
      <c r="U20" s="42">
        <v>16</v>
      </c>
    </row>
    <row r="21" spans="1:21" ht="13.5">
      <c r="A21" s="45"/>
      <c r="B21" s="46"/>
      <c r="C21" s="47"/>
      <c r="D21" s="48"/>
      <c r="E21" s="49"/>
      <c r="F21" s="50"/>
      <c r="G21" s="50"/>
      <c r="H21" s="50"/>
      <c r="I21" s="50"/>
      <c r="J21" s="50"/>
      <c r="K21" s="50"/>
      <c r="L21" s="50"/>
      <c r="M21" s="50"/>
      <c r="N21" s="50"/>
      <c r="O21" s="51"/>
      <c r="P21" s="50"/>
      <c r="Q21" s="52"/>
      <c r="R21" s="52"/>
      <c r="S21" s="52"/>
      <c r="T21" s="52"/>
      <c r="U21" s="53"/>
    </row>
    <row r="22" spans="1:21" ht="13.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34" t="s">
        <v>49</v>
      </c>
    </row>
    <row r="23" spans="1:21" ht="13.5">
      <c r="A23" s="35" t="s">
        <v>50</v>
      </c>
      <c r="B23" s="36" t="s">
        <v>51</v>
      </c>
      <c r="C23" s="36" t="s">
        <v>52</v>
      </c>
      <c r="D23" s="36" t="s">
        <v>53</v>
      </c>
      <c r="E23" s="36" t="s">
        <v>54</v>
      </c>
      <c r="F23" s="36" t="s">
        <v>55</v>
      </c>
      <c r="G23" s="36" t="s">
        <v>56</v>
      </c>
      <c r="H23" s="36" t="s">
        <v>57</v>
      </c>
      <c r="I23" s="36" t="s">
        <v>58</v>
      </c>
      <c r="J23" s="36" t="s">
        <v>59</v>
      </c>
      <c r="K23" s="36" t="s">
        <v>60</v>
      </c>
      <c r="L23" s="36" t="s">
        <v>61</v>
      </c>
      <c r="M23" s="36" t="s">
        <v>62</v>
      </c>
      <c r="N23" s="36" t="s">
        <v>115</v>
      </c>
      <c r="O23" s="36" t="s">
        <v>116</v>
      </c>
      <c r="P23" s="36" t="s">
        <v>117</v>
      </c>
      <c r="Q23" s="36" t="s">
        <v>118</v>
      </c>
      <c r="R23" s="36" t="s">
        <v>119</v>
      </c>
      <c r="S23" s="36" t="s">
        <v>120</v>
      </c>
      <c r="T23" s="36" t="s">
        <v>121</v>
      </c>
      <c r="U23" s="36" t="s">
        <v>122</v>
      </c>
    </row>
    <row r="24" spans="1:21" ht="13.5">
      <c r="A24" s="37">
        <v>5861</v>
      </c>
      <c r="B24" s="38" t="s">
        <v>63</v>
      </c>
      <c r="C24" s="39" t="s">
        <v>64</v>
      </c>
      <c r="D24" s="40" t="s">
        <v>65</v>
      </c>
      <c r="E24" s="41">
        <v>28.75</v>
      </c>
      <c r="F24" s="42">
        <v>1</v>
      </c>
      <c r="G24" s="42"/>
      <c r="H24" s="42"/>
      <c r="I24" s="42">
        <v>1</v>
      </c>
      <c r="J24" s="42"/>
      <c r="K24" s="42"/>
      <c r="L24" s="42"/>
      <c r="M24" s="42"/>
      <c r="N24" s="42">
        <v>6</v>
      </c>
      <c r="O24" s="43">
        <v>26.5075</v>
      </c>
      <c r="P24" s="42">
        <v>0.7749</v>
      </c>
      <c r="Q24" s="44">
        <v>0.53125</v>
      </c>
      <c r="R24" s="44">
        <v>0.5754513888888889</v>
      </c>
      <c r="S24" s="44">
        <v>0.044201388888888915</v>
      </c>
      <c r="T24" s="44">
        <v>0.03425165625000002</v>
      </c>
      <c r="U24" s="42">
        <v>1</v>
      </c>
    </row>
    <row r="25" spans="1:21" ht="13.5">
      <c r="A25" s="37">
        <v>6171</v>
      </c>
      <c r="B25" s="38" t="s">
        <v>66</v>
      </c>
      <c r="C25" s="39" t="s">
        <v>67</v>
      </c>
      <c r="D25" s="40" t="s">
        <v>129</v>
      </c>
      <c r="E25" s="41">
        <v>27.75</v>
      </c>
      <c r="F25" s="42"/>
      <c r="G25" s="42"/>
      <c r="H25" s="42"/>
      <c r="I25" s="42"/>
      <c r="J25" s="42">
        <v>1</v>
      </c>
      <c r="K25" s="42"/>
      <c r="L25" s="42"/>
      <c r="M25" s="42"/>
      <c r="N25" s="42">
        <v>7</v>
      </c>
      <c r="O25" s="43">
        <v>24.66975</v>
      </c>
      <c r="P25" s="42">
        <v>0.7567</v>
      </c>
      <c r="Q25" s="44">
        <v>0.53125</v>
      </c>
      <c r="R25" s="44">
        <v>0.5766087962962964</v>
      </c>
      <c r="S25" s="44">
        <v>0.045358796296296355</v>
      </c>
      <c r="T25" s="44">
        <v>0.034323001157407454</v>
      </c>
      <c r="U25" s="42">
        <v>2</v>
      </c>
    </row>
    <row r="26" spans="1:21" ht="13.5">
      <c r="A26" s="37">
        <v>5005</v>
      </c>
      <c r="B26" s="38" t="s">
        <v>208</v>
      </c>
      <c r="C26" s="39" t="s">
        <v>209</v>
      </c>
      <c r="D26" s="40" t="s">
        <v>210</v>
      </c>
      <c r="E26" s="41">
        <v>27</v>
      </c>
      <c r="F26" s="42"/>
      <c r="G26" s="42"/>
      <c r="H26" s="42"/>
      <c r="I26" s="42"/>
      <c r="J26" s="42">
        <v>1</v>
      </c>
      <c r="K26" s="42">
        <v>1</v>
      </c>
      <c r="L26" s="42"/>
      <c r="M26" s="42"/>
      <c r="N26" s="42">
        <v>12</v>
      </c>
      <c r="O26" s="43">
        <v>22.788</v>
      </c>
      <c r="P26" s="42">
        <v>0.7374</v>
      </c>
      <c r="Q26" s="44">
        <v>0.53125</v>
      </c>
      <c r="R26" s="44">
        <v>0.577974537037037</v>
      </c>
      <c r="S26" s="44">
        <v>0.04672453703703705</v>
      </c>
      <c r="T26" s="44">
        <v>0.034454673611111125</v>
      </c>
      <c r="U26" s="42">
        <v>3</v>
      </c>
    </row>
    <row r="27" spans="1:21" ht="13.5">
      <c r="A27" s="37"/>
      <c r="B27" s="38" t="s">
        <v>7</v>
      </c>
      <c r="C27" s="39" t="s">
        <v>8</v>
      </c>
      <c r="D27" s="40" t="s">
        <v>124</v>
      </c>
      <c r="E27" s="41">
        <v>27</v>
      </c>
      <c r="F27" s="42"/>
      <c r="G27" s="42"/>
      <c r="H27" s="42"/>
      <c r="I27" s="42"/>
      <c r="J27" s="42">
        <v>1</v>
      </c>
      <c r="K27" s="42"/>
      <c r="L27" s="42">
        <v>1</v>
      </c>
      <c r="M27" s="42"/>
      <c r="N27" s="42">
        <v>12</v>
      </c>
      <c r="O27" s="43">
        <v>22.248</v>
      </c>
      <c r="P27" s="42">
        <v>0.7317</v>
      </c>
      <c r="Q27" s="44">
        <v>0.53125</v>
      </c>
      <c r="R27" s="44">
        <v>0.5783796296296296</v>
      </c>
      <c r="S27" s="44">
        <v>0.04712962962962963</v>
      </c>
      <c r="T27" s="44">
        <v>0.03448475</v>
      </c>
      <c r="U27" s="42">
        <v>4</v>
      </c>
    </row>
    <row r="28" spans="1:21" ht="13.5">
      <c r="A28" s="37">
        <v>3989</v>
      </c>
      <c r="B28" s="38" t="s">
        <v>203</v>
      </c>
      <c r="C28" s="39" t="s">
        <v>204</v>
      </c>
      <c r="D28" s="40" t="s">
        <v>205</v>
      </c>
      <c r="E28" s="41">
        <v>34</v>
      </c>
      <c r="F28" s="42">
        <v>1</v>
      </c>
      <c r="G28" s="42"/>
      <c r="H28" s="42"/>
      <c r="I28" s="42">
        <v>1</v>
      </c>
      <c r="J28" s="42">
        <v>1</v>
      </c>
      <c r="K28" s="42"/>
      <c r="L28" s="42"/>
      <c r="M28" s="42"/>
      <c r="N28" s="42">
        <v>11</v>
      </c>
      <c r="O28" s="43">
        <v>27.778</v>
      </c>
      <c r="P28" s="42">
        <v>0.787</v>
      </c>
      <c r="Q28" s="44">
        <v>0.53125</v>
      </c>
      <c r="R28" s="44">
        <v>0.5752083333333333</v>
      </c>
      <c r="S28" s="44">
        <v>0.04395833333333332</v>
      </c>
      <c r="T28" s="44">
        <v>0.03459520833333333</v>
      </c>
      <c r="U28" s="42">
        <v>5</v>
      </c>
    </row>
    <row r="29" spans="1:21" ht="13.5">
      <c r="A29" s="37">
        <v>5888</v>
      </c>
      <c r="B29" s="38" t="s">
        <v>33</v>
      </c>
      <c r="C29" s="39" t="s">
        <v>34</v>
      </c>
      <c r="D29" s="40" t="s">
        <v>123</v>
      </c>
      <c r="E29" s="41">
        <v>21</v>
      </c>
      <c r="F29" s="42">
        <v>1</v>
      </c>
      <c r="G29" s="42"/>
      <c r="H29" s="42"/>
      <c r="I29" s="42">
        <v>1</v>
      </c>
      <c r="J29" s="42">
        <v>1</v>
      </c>
      <c r="K29" s="42"/>
      <c r="L29" s="42"/>
      <c r="M29" s="42"/>
      <c r="N29" s="42">
        <v>9</v>
      </c>
      <c r="O29" s="43">
        <v>17.282999999999998</v>
      </c>
      <c r="P29" s="42">
        <v>0.6757</v>
      </c>
      <c r="Q29" s="44">
        <v>0.53125</v>
      </c>
      <c r="R29" s="44">
        <v>0.5842592592592593</v>
      </c>
      <c r="S29" s="44">
        <v>0.053009259259259256</v>
      </c>
      <c r="T29" s="44">
        <v>0.035818356481481475</v>
      </c>
      <c r="U29" s="42">
        <v>6</v>
      </c>
    </row>
    <row r="30" spans="1:21" ht="13.5">
      <c r="A30" s="37"/>
      <c r="B30" s="38" t="s">
        <v>229</v>
      </c>
      <c r="C30" s="39" t="s">
        <v>230</v>
      </c>
      <c r="D30" s="40" t="s">
        <v>134</v>
      </c>
      <c r="E30" s="41">
        <v>19</v>
      </c>
      <c r="F30" s="42"/>
      <c r="G30" s="42"/>
      <c r="H30" s="42"/>
      <c r="I30" s="42">
        <v>1</v>
      </c>
      <c r="J30" s="42"/>
      <c r="K30" s="42">
        <v>1</v>
      </c>
      <c r="L30" s="42"/>
      <c r="M30" s="42"/>
      <c r="N30" s="42">
        <v>21</v>
      </c>
      <c r="O30" s="43">
        <v>16.663</v>
      </c>
      <c r="P30" s="42">
        <v>0.6682</v>
      </c>
      <c r="Q30" s="44">
        <v>0.53125</v>
      </c>
      <c r="R30" s="44">
        <v>0.5854166666666667</v>
      </c>
      <c r="S30" s="44">
        <v>0.054166666666666696</v>
      </c>
      <c r="T30" s="44">
        <v>0.03619416666666669</v>
      </c>
      <c r="U30" s="42">
        <v>7</v>
      </c>
    </row>
    <row r="31" spans="1:21" ht="13.5">
      <c r="A31" s="37">
        <v>5791</v>
      </c>
      <c r="B31" s="38" t="s">
        <v>68</v>
      </c>
      <c r="C31" s="39" t="s">
        <v>225</v>
      </c>
      <c r="D31" s="40" t="s">
        <v>132</v>
      </c>
      <c r="E31" s="41">
        <v>28.75</v>
      </c>
      <c r="F31" s="42">
        <v>1</v>
      </c>
      <c r="G31" s="42"/>
      <c r="H31" s="42"/>
      <c r="I31" s="42"/>
      <c r="J31" s="42"/>
      <c r="K31" s="42"/>
      <c r="L31" s="42"/>
      <c r="M31" s="42"/>
      <c r="N31" s="42">
        <v>6</v>
      </c>
      <c r="O31" s="43">
        <v>27.37</v>
      </c>
      <c r="P31" s="42">
        <v>0.7832</v>
      </c>
      <c r="Q31" s="44">
        <v>0.53125</v>
      </c>
      <c r="R31" s="44">
        <v>0.5777314814814815</v>
      </c>
      <c r="S31" s="44">
        <v>0.04648148148148146</v>
      </c>
      <c r="T31" s="44">
        <v>0.036404296296296275</v>
      </c>
      <c r="U31" s="42">
        <v>8</v>
      </c>
    </row>
    <row r="32" spans="1:21" ht="13.5">
      <c r="A32" s="37">
        <v>5823</v>
      </c>
      <c r="B32" s="38" t="s">
        <v>69</v>
      </c>
      <c r="C32" s="39" t="s">
        <v>70</v>
      </c>
      <c r="D32" s="40" t="s">
        <v>282</v>
      </c>
      <c r="E32" s="41">
        <v>20.75</v>
      </c>
      <c r="F32" s="42">
        <v>1</v>
      </c>
      <c r="G32" s="42"/>
      <c r="H32" s="42"/>
      <c r="I32" s="42"/>
      <c r="J32" s="42">
        <v>1</v>
      </c>
      <c r="K32" s="42"/>
      <c r="L32" s="42"/>
      <c r="M32" s="42"/>
      <c r="N32" s="42">
        <v>9</v>
      </c>
      <c r="O32" s="43">
        <v>17.699749999999998</v>
      </c>
      <c r="P32" s="42">
        <v>0.6807</v>
      </c>
      <c r="Q32" s="44">
        <v>0.53125</v>
      </c>
      <c r="R32" s="44">
        <v>0.5847453703703703</v>
      </c>
      <c r="S32" s="44">
        <v>0.05349537037037033</v>
      </c>
      <c r="T32" s="44">
        <v>0.03641429861111108</v>
      </c>
      <c r="U32" s="42">
        <v>9</v>
      </c>
    </row>
    <row r="33" spans="1:21" ht="13.5">
      <c r="A33" s="37"/>
      <c r="B33" s="38" t="s">
        <v>4</v>
      </c>
      <c r="C33" s="39" t="s">
        <v>5</v>
      </c>
      <c r="D33" s="40" t="s">
        <v>6</v>
      </c>
      <c r="E33" s="41">
        <v>21.5</v>
      </c>
      <c r="F33" s="42"/>
      <c r="G33" s="42"/>
      <c r="H33" s="42"/>
      <c r="I33" s="42">
        <v>1</v>
      </c>
      <c r="J33" s="42">
        <v>1</v>
      </c>
      <c r="K33" s="42"/>
      <c r="L33" s="42"/>
      <c r="M33" s="42"/>
      <c r="N33" s="42">
        <v>15</v>
      </c>
      <c r="O33" s="43">
        <v>17.9525</v>
      </c>
      <c r="P33" s="42">
        <v>0.6837</v>
      </c>
      <c r="Q33" s="44">
        <v>0.53125</v>
      </c>
      <c r="R33" s="44">
        <v>0.5845254629629629</v>
      </c>
      <c r="S33" s="44">
        <v>0.05327546296296293</v>
      </c>
      <c r="T33" s="44">
        <v>0.03642443402777775</v>
      </c>
      <c r="U33" s="42">
        <v>10</v>
      </c>
    </row>
    <row r="34" spans="1:21" ht="13.5">
      <c r="A34" s="37">
        <v>4858</v>
      </c>
      <c r="B34" s="38" t="s">
        <v>71</v>
      </c>
      <c r="C34" s="39" t="s">
        <v>72</v>
      </c>
      <c r="D34" s="40" t="s">
        <v>128</v>
      </c>
      <c r="E34" s="41">
        <v>18.5</v>
      </c>
      <c r="F34" s="42"/>
      <c r="G34" s="42"/>
      <c r="H34" s="42"/>
      <c r="I34" s="42"/>
      <c r="J34" s="42"/>
      <c r="K34" s="42"/>
      <c r="L34" s="42"/>
      <c r="M34" s="42"/>
      <c r="N34" s="42"/>
      <c r="O34" s="43">
        <v>18.5</v>
      </c>
      <c r="P34" s="42">
        <v>0.6901</v>
      </c>
      <c r="Q34" s="44">
        <v>0.53125</v>
      </c>
      <c r="R34" s="44">
        <v>0.5844212962962964</v>
      </c>
      <c r="S34" s="44">
        <v>0.053171296296296355</v>
      </c>
      <c r="T34" s="44">
        <v>0.03669351157407412</v>
      </c>
      <c r="U34" s="42">
        <v>11</v>
      </c>
    </row>
    <row r="35" spans="1:21" ht="13.5">
      <c r="A35" s="37">
        <v>5629</v>
      </c>
      <c r="B35" s="38" t="s">
        <v>218</v>
      </c>
      <c r="C35" s="39" t="s">
        <v>219</v>
      </c>
      <c r="D35" s="40" t="s">
        <v>135</v>
      </c>
      <c r="E35" s="41">
        <v>18.25</v>
      </c>
      <c r="F35" s="42"/>
      <c r="G35" s="42"/>
      <c r="H35" s="42"/>
      <c r="I35" s="42"/>
      <c r="J35" s="42">
        <v>1</v>
      </c>
      <c r="K35" s="42"/>
      <c r="L35" s="42"/>
      <c r="M35" s="42"/>
      <c r="N35" s="42">
        <v>13</v>
      </c>
      <c r="O35" s="43">
        <v>15.89575</v>
      </c>
      <c r="P35" s="42">
        <v>0.6587</v>
      </c>
      <c r="Q35" s="44">
        <v>0.53125</v>
      </c>
      <c r="R35" s="44">
        <v>0.5892592592592593</v>
      </c>
      <c r="S35" s="44">
        <v>0.05800925925925926</v>
      </c>
      <c r="T35" s="44">
        <v>0.038210699074074074</v>
      </c>
      <c r="U35" s="42">
        <v>12</v>
      </c>
    </row>
    <row r="36" spans="1:21" ht="13.5">
      <c r="A36" s="37">
        <v>6294</v>
      </c>
      <c r="B36" s="38" t="s">
        <v>73</v>
      </c>
      <c r="C36" s="39" t="s">
        <v>74</v>
      </c>
      <c r="D36" s="40" t="s">
        <v>284</v>
      </c>
      <c r="E36" s="41">
        <v>27.5</v>
      </c>
      <c r="F36" s="42">
        <v>1</v>
      </c>
      <c r="G36" s="42"/>
      <c r="H36" s="42"/>
      <c r="I36" s="42">
        <v>1</v>
      </c>
      <c r="J36" s="42">
        <v>1</v>
      </c>
      <c r="K36" s="42"/>
      <c r="L36" s="42"/>
      <c r="M36" s="42"/>
      <c r="N36" s="42"/>
      <c r="O36" s="43">
        <v>23.375</v>
      </c>
      <c r="P36" s="42">
        <v>0.7435</v>
      </c>
      <c r="Q36" s="44">
        <v>0.53125</v>
      </c>
      <c r="R36" s="44">
        <v>0.5832638888888889</v>
      </c>
      <c r="S36" s="44">
        <v>0.052013888888888915</v>
      </c>
      <c r="T36" s="44">
        <v>0.038672326388888914</v>
      </c>
      <c r="U36" s="42">
        <v>13</v>
      </c>
    </row>
    <row r="37" spans="1:21" ht="13.5">
      <c r="A37" s="37">
        <v>6114</v>
      </c>
      <c r="B37" s="38" t="s">
        <v>75</v>
      </c>
      <c r="C37" s="39" t="s">
        <v>76</v>
      </c>
      <c r="D37" s="40" t="s">
        <v>231</v>
      </c>
      <c r="E37" s="41">
        <v>16.75</v>
      </c>
      <c r="F37" s="42">
        <v>1</v>
      </c>
      <c r="G37" s="42"/>
      <c r="H37" s="42"/>
      <c r="I37" s="42">
        <v>1</v>
      </c>
      <c r="J37" s="42">
        <v>1</v>
      </c>
      <c r="K37" s="42"/>
      <c r="L37" s="42">
        <v>1</v>
      </c>
      <c r="M37" s="42"/>
      <c r="N37" s="42">
        <v>26</v>
      </c>
      <c r="O37" s="43">
        <v>12.093499999999999</v>
      </c>
      <c r="P37" s="42">
        <v>0.6078</v>
      </c>
      <c r="Q37" s="44">
        <v>0.53125</v>
      </c>
      <c r="R37" s="44">
        <v>0.5997106481481481</v>
      </c>
      <c r="S37" s="44">
        <v>0.06846064814814812</v>
      </c>
      <c r="T37" s="44">
        <v>0.04161038194444443</v>
      </c>
      <c r="U37" s="42">
        <v>14</v>
      </c>
    </row>
    <row r="38" spans="1:21" ht="13.5">
      <c r="A38" s="37">
        <v>2377</v>
      </c>
      <c r="B38" s="38" t="s">
        <v>77</v>
      </c>
      <c r="C38" s="39" t="s">
        <v>78</v>
      </c>
      <c r="D38" s="40" t="s">
        <v>125</v>
      </c>
      <c r="E38" s="41">
        <v>26.25</v>
      </c>
      <c r="F38" s="42"/>
      <c r="G38" s="42"/>
      <c r="H38" s="42"/>
      <c r="I38" s="42"/>
      <c r="J38" s="42"/>
      <c r="K38" s="42"/>
      <c r="L38" s="42"/>
      <c r="M38" s="42"/>
      <c r="N38" s="42">
        <v>11</v>
      </c>
      <c r="O38" s="43">
        <v>25.38375</v>
      </c>
      <c r="P38" s="42">
        <v>0.7638</v>
      </c>
      <c r="Q38" s="44">
        <v>0.53125</v>
      </c>
      <c r="R38" s="44" t="s">
        <v>79</v>
      </c>
      <c r="S38" s="44" t="s">
        <v>79</v>
      </c>
      <c r="T38" s="44" t="s">
        <v>79</v>
      </c>
      <c r="U38" s="44" t="s">
        <v>79</v>
      </c>
    </row>
    <row r="39" spans="1:21" ht="13.5">
      <c r="A39" s="37">
        <v>2744</v>
      </c>
      <c r="B39" s="38" t="s">
        <v>80</v>
      </c>
      <c r="C39" s="39" t="s">
        <v>81</v>
      </c>
      <c r="D39" s="40" t="s">
        <v>136</v>
      </c>
      <c r="E39" s="41">
        <v>18.5</v>
      </c>
      <c r="F39" s="42"/>
      <c r="G39" s="42"/>
      <c r="H39" s="42"/>
      <c r="I39" s="42"/>
      <c r="J39" s="42"/>
      <c r="K39" s="42"/>
      <c r="L39" s="42"/>
      <c r="M39" s="42"/>
      <c r="N39" s="42">
        <v>25</v>
      </c>
      <c r="O39" s="43">
        <v>17.1125</v>
      </c>
      <c r="P39" s="42">
        <v>0.6737</v>
      </c>
      <c r="Q39" s="44">
        <v>0.53125</v>
      </c>
      <c r="R39" s="44" t="s">
        <v>82</v>
      </c>
      <c r="S39" s="44" t="s">
        <v>82</v>
      </c>
      <c r="T39" s="44" t="s">
        <v>82</v>
      </c>
      <c r="U39" s="44" t="s">
        <v>82</v>
      </c>
    </row>
  </sheetData>
  <printOptions/>
  <pageMargins left="0.3937007874015748" right="0" top="0.5905511811023623" bottom="0.984251968503937" header="0.5118110236220472" footer="0.5118110236220472"/>
  <pageSetup horizontalDpi="400" verticalDpi="4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5"/>
  <sheetViews>
    <sheetView zoomScale="75" zoomScaleNormal="75" workbookViewId="0" topLeftCell="A1">
      <selection activeCell="N16" sqref="N16"/>
    </sheetView>
  </sheetViews>
  <sheetFormatPr defaultColWidth="9.00390625" defaultRowHeight="15.75" customHeight="1"/>
  <cols>
    <col min="1" max="1" width="6.00390625" style="58" bestFit="1" customWidth="1"/>
    <col min="2" max="2" width="11.875" style="58" customWidth="1"/>
    <col min="3" max="3" width="12.125" style="58" customWidth="1"/>
    <col min="4" max="4" width="10.75390625" style="58" customWidth="1"/>
    <col min="5" max="5" width="7.00390625" style="58" bestFit="1" customWidth="1"/>
    <col min="6" max="14" width="4.00390625" style="58" customWidth="1"/>
    <col min="15" max="15" width="8.00390625" style="58" bestFit="1" customWidth="1"/>
    <col min="16" max="16" width="7.625" style="58" bestFit="1" customWidth="1"/>
    <col min="17" max="18" width="10.00390625" style="58" bestFit="1" customWidth="1"/>
    <col min="19" max="20" width="9.625" style="58" bestFit="1" customWidth="1"/>
    <col min="21" max="21" width="4.625" style="58" customWidth="1"/>
    <col min="22" max="16384" width="9.00390625" style="58" customWidth="1"/>
  </cols>
  <sheetData>
    <row r="1" spans="1:21" s="54" customFormat="1" ht="15.75" customHeight="1">
      <c r="A1" s="27" t="s">
        <v>291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="54" customFormat="1" ht="15.75" customHeight="1"/>
    <row r="3" spans="1:21" s="54" customFormat="1" ht="15.75" customHeight="1">
      <c r="A3" s="32" t="s">
        <v>292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33"/>
      <c r="U3" s="34" t="s">
        <v>293</v>
      </c>
    </row>
    <row r="4" spans="1:21" ht="15.75" customHeight="1">
      <c r="A4" s="35" t="s">
        <v>294</v>
      </c>
      <c r="B4" s="55" t="s">
        <v>295</v>
      </c>
      <c r="C4" s="55" t="s">
        <v>296</v>
      </c>
      <c r="D4" s="55" t="s">
        <v>297</v>
      </c>
      <c r="E4" s="55" t="s">
        <v>298</v>
      </c>
      <c r="F4" s="55" t="s">
        <v>299</v>
      </c>
      <c r="G4" s="55" t="s">
        <v>300</v>
      </c>
      <c r="H4" s="55" t="s">
        <v>301</v>
      </c>
      <c r="I4" s="55" t="s">
        <v>302</v>
      </c>
      <c r="J4" s="55" t="s">
        <v>303</v>
      </c>
      <c r="K4" s="55" t="s">
        <v>304</v>
      </c>
      <c r="L4" s="55" t="s">
        <v>305</v>
      </c>
      <c r="M4" s="55" t="s">
        <v>306</v>
      </c>
      <c r="N4" s="56" t="s">
        <v>115</v>
      </c>
      <c r="O4" s="57" t="s">
        <v>116</v>
      </c>
      <c r="P4" s="57" t="s">
        <v>150</v>
      </c>
      <c r="Q4" s="57" t="s">
        <v>151</v>
      </c>
      <c r="R4" s="57" t="s">
        <v>152</v>
      </c>
      <c r="S4" s="57" t="s">
        <v>120</v>
      </c>
      <c r="T4" s="57" t="s">
        <v>121</v>
      </c>
      <c r="U4" s="57" t="s">
        <v>122</v>
      </c>
    </row>
    <row r="5" spans="1:21" ht="15.75" customHeight="1">
      <c r="A5" s="59">
        <v>5888</v>
      </c>
      <c r="B5" s="60" t="s">
        <v>153</v>
      </c>
      <c r="C5" s="61" t="s">
        <v>154</v>
      </c>
      <c r="D5" s="62" t="s">
        <v>123</v>
      </c>
      <c r="E5" s="63">
        <v>21</v>
      </c>
      <c r="F5" s="64">
        <v>1</v>
      </c>
      <c r="G5" s="64"/>
      <c r="H5" s="64"/>
      <c r="I5" s="64">
        <v>1</v>
      </c>
      <c r="J5" s="64">
        <v>1</v>
      </c>
      <c r="K5" s="64"/>
      <c r="L5" s="64"/>
      <c r="M5" s="64"/>
      <c r="N5" s="64">
        <v>9</v>
      </c>
      <c r="O5" s="65">
        <f aca="true" t="shared" si="0" ref="O5:O18">(1-((N5*0.003)+(M5*0.13)+(L5*0.05)+(K5*0.03)+(J5*0.09)+(I5*0.03)+(H5*0.02)+(G5*0.14)+(F5*0.03)))*E5</f>
        <v>17.282999999999998</v>
      </c>
      <c r="P5" s="66">
        <f aca="true" t="shared" si="1" ref="P5:P18">ROUND((SQRT(O5)+2.6)/10,4)</f>
        <v>0.6757</v>
      </c>
      <c r="Q5" s="67">
        <v>0.4583333333333333</v>
      </c>
      <c r="R5" s="67">
        <v>0.510150462962963</v>
      </c>
      <c r="S5" s="67">
        <f aca="true" t="shared" si="2" ref="S5:S18">R5-Q5</f>
        <v>0.051817129629629644</v>
      </c>
      <c r="T5" s="67">
        <f aca="true" t="shared" si="3" ref="T5:T18">S5*P5</f>
        <v>0.035012834490740746</v>
      </c>
      <c r="U5" s="66">
        <v>1</v>
      </c>
    </row>
    <row r="6" spans="1:21" ht="15.75" customHeight="1">
      <c r="A6" s="59">
        <v>1725</v>
      </c>
      <c r="B6" s="60" t="s">
        <v>288</v>
      </c>
      <c r="C6" s="61" t="s">
        <v>289</v>
      </c>
      <c r="D6" s="62" t="s">
        <v>290</v>
      </c>
      <c r="E6" s="63">
        <v>32.75</v>
      </c>
      <c r="F6" s="64"/>
      <c r="G6" s="64"/>
      <c r="H6" s="64"/>
      <c r="I6" s="64"/>
      <c r="J6" s="64"/>
      <c r="K6" s="64"/>
      <c r="L6" s="64"/>
      <c r="M6" s="64"/>
      <c r="N6" s="64"/>
      <c r="O6" s="65">
        <f t="shared" si="0"/>
        <v>32.75</v>
      </c>
      <c r="P6" s="66">
        <f t="shared" si="1"/>
        <v>0.8323</v>
      </c>
      <c r="Q6" s="67">
        <v>0.4583333333333333</v>
      </c>
      <c r="R6" s="67">
        <v>0.501724537037037</v>
      </c>
      <c r="S6" s="67">
        <f t="shared" si="2"/>
        <v>0.043391203703703696</v>
      </c>
      <c r="T6" s="67">
        <f t="shared" si="3"/>
        <v>0.03611449884259259</v>
      </c>
      <c r="U6" s="66">
        <v>2</v>
      </c>
    </row>
    <row r="7" spans="1:21" ht="15.75" customHeight="1">
      <c r="A7" s="59"/>
      <c r="B7" s="60" t="s">
        <v>307</v>
      </c>
      <c r="C7" s="61" t="s">
        <v>308</v>
      </c>
      <c r="D7" s="62" t="s">
        <v>124</v>
      </c>
      <c r="E7" s="63">
        <v>27</v>
      </c>
      <c r="F7" s="64"/>
      <c r="G7" s="64"/>
      <c r="H7" s="64"/>
      <c r="I7" s="64"/>
      <c r="J7" s="64">
        <v>1</v>
      </c>
      <c r="K7" s="64"/>
      <c r="L7" s="64"/>
      <c r="M7" s="64"/>
      <c r="N7" s="64">
        <v>12</v>
      </c>
      <c r="O7" s="65">
        <f t="shared" si="0"/>
        <v>23.598</v>
      </c>
      <c r="P7" s="66">
        <f t="shared" si="1"/>
        <v>0.7458</v>
      </c>
      <c r="Q7" s="67">
        <v>0.4583333333333333</v>
      </c>
      <c r="R7" s="67">
        <v>0.507175925925926</v>
      </c>
      <c r="S7" s="67">
        <f t="shared" si="2"/>
        <v>0.04884259259259266</v>
      </c>
      <c r="T7" s="67">
        <f t="shared" si="3"/>
        <v>0.03642680555555561</v>
      </c>
      <c r="U7" s="66">
        <v>3</v>
      </c>
    </row>
    <row r="8" spans="1:21" ht="15.75" customHeight="1">
      <c r="A8" s="59">
        <v>5791</v>
      </c>
      <c r="B8" s="60" t="s">
        <v>309</v>
      </c>
      <c r="C8" s="61" t="s">
        <v>310</v>
      </c>
      <c r="D8" s="62" t="s">
        <v>132</v>
      </c>
      <c r="E8" s="63">
        <v>28.75</v>
      </c>
      <c r="F8" s="64">
        <v>1</v>
      </c>
      <c r="G8" s="64"/>
      <c r="H8" s="64"/>
      <c r="I8" s="64"/>
      <c r="J8" s="64"/>
      <c r="K8" s="64"/>
      <c r="L8" s="64"/>
      <c r="M8" s="64"/>
      <c r="N8" s="64">
        <v>6</v>
      </c>
      <c r="O8" s="65">
        <f t="shared" si="0"/>
        <v>27.369999999999997</v>
      </c>
      <c r="P8" s="66">
        <f t="shared" si="1"/>
        <v>0.7832</v>
      </c>
      <c r="Q8" s="67">
        <v>0.4583333333333333</v>
      </c>
      <c r="R8" s="67">
        <v>0.5050578703703704</v>
      </c>
      <c r="S8" s="67">
        <f t="shared" si="2"/>
        <v>0.046724537037037106</v>
      </c>
      <c r="T8" s="67">
        <f t="shared" si="3"/>
        <v>0.036594657407407465</v>
      </c>
      <c r="U8" s="66">
        <v>4</v>
      </c>
    </row>
    <row r="9" spans="1:21" ht="15.75" customHeight="1">
      <c r="A9" s="59">
        <v>5861</v>
      </c>
      <c r="B9" s="60" t="s">
        <v>311</v>
      </c>
      <c r="C9" s="61" t="s">
        <v>166</v>
      </c>
      <c r="D9" s="62" t="s">
        <v>167</v>
      </c>
      <c r="E9" s="63">
        <v>28.75</v>
      </c>
      <c r="F9" s="64">
        <v>1</v>
      </c>
      <c r="G9" s="64"/>
      <c r="H9" s="64"/>
      <c r="I9" s="64">
        <v>1</v>
      </c>
      <c r="J9" s="64"/>
      <c r="K9" s="64"/>
      <c r="L9" s="64"/>
      <c r="M9" s="64"/>
      <c r="N9" s="64">
        <v>6</v>
      </c>
      <c r="O9" s="65">
        <f t="shared" si="0"/>
        <v>26.5075</v>
      </c>
      <c r="P9" s="66">
        <f t="shared" si="1"/>
        <v>0.7749</v>
      </c>
      <c r="Q9" s="67">
        <v>0.4583333333333333</v>
      </c>
      <c r="R9" s="67">
        <v>0.5060300925925926</v>
      </c>
      <c r="S9" s="67">
        <f t="shared" si="2"/>
        <v>0.04769675925925926</v>
      </c>
      <c r="T9" s="67">
        <f t="shared" si="3"/>
        <v>0.03696021875</v>
      </c>
      <c r="U9" s="66">
        <v>5</v>
      </c>
    </row>
    <row r="10" spans="1:21" ht="15.75" customHeight="1">
      <c r="A10" s="59">
        <v>6171</v>
      </c>
      <c r="B10" s="60" t="s">
        <v>312</v>
      </c>
      <c r="C10" s="61" t="s">
        <v>313</v>
      </c>
      <c r="D10" s="62" t="s">
        <v>129</v>
      </c>
      <c r="E10" s="63">
        <v>27.75</v>
      </c>
      <c r="F10" s="64"/>
      <c r="G10" s="64"/>
      <c r="H10" s="64"/>
      <c r="I10" s="64"/>
      <c r="J10" s="64">
        <v>1</v>
      </c>
      <c r="K10" s="64"/>
      <c r="L10" s="64"/>
      <c r="M10" s="64"/>
      <c r="N10" s="64">
        <v>7</v>
      </c>
      <c r="O10" s="65">
        <f t="shared" si="0"/>
        <v>24.66975</v>
      </c>
      <c r="P10" s="66">
        <f t="shared" si="1"/>
        <v>0.7567</v>
      </c>
      <c r="Q10" s="67">
        <v>0.4583333333333333</v>
      </c>
      <c r="R10" s="67">
        <v>0.5074768518518519</v>
      </c>
      <c r="S10" s="67">
        <f t="shared" si="2"/>
        <v>0.04914351851851856</v>
      </c>
      <c r="T10" s="67">
        <f t="shared" si="3"/>
        <v>0.037186900462962996</v>
      </c>
      <c r="U10" s="66">
        <v>6</v>
      </c>
    </row>
    <row r="11" spans="1:21" ht="15.75" customHeight="1">
      <c r="A11" s="59">
        <v>3989</v>
      </c>
      <c r="B11" s="60" t="s">
        <v>203</v>
      </c>
      <c r="C11" s="61" t="s">
        <v>204</v>
      </c>
      <c r="D11" s="62" t="s">
        <v>205</v>
      </c>
      <c r="E11" s="63">
        <v>34</v>
      </c>
      <c r="F11" s="64">
        <v>1</v>
      </c>
      <c r="G11" s="64"/>
      <c r="H11" s="64"/>
      <c r="I11" s="64">
        <v>1</v>
      </c>
      <c r="J11" s="64">
        <v>1</v>
      </c>
      <c r="K11" s="64"/>
      <c r="L11" s="64"/>
      <c r="M11" s="64"/>
      <c r="N11" s="64">
        <v>11</v>
      </c>
      <c r="O11" s="65">
        <f t="shared" si="0"/>
        <v>27.778</v>
      </c>
      <c r="P11" s="66">
        <f t="shared" si="1"/>
        <v>0.787</v>
      </c>
      <c r="Q11" s="67">
        <v>0.4583333333333333</v>
      </c>
      <c r="R11" s="67">
        <v>0.5057175925925926</v>
      </c>
      <c r="S11" s="67">
        <f t="shared" si="2"/>
        <v>0.04738425925925932</v>
      </c>
      <c r="T11" s="67">
        <f t="shared" si="3"/>
        <v>0.037291412037037085</v>
      </c>
      <c r="U11" s="66">
        <v>7</v>
      </c>
    </row>
    <row r="12" spans="1:21" ht="15.75" customHeight="1">
      <c r="A12" s="59">
        <v>5005</v>
      </c>
      <c r="B12" s="60" t="s">
        <v>314</v>
      </c>
      <c r="C12" s="61" t="s">
        <v>315</v>
      </c>
      <c r="D12" s="62" t="s">
        <v>316</v>
      </c>
      <c r="E12" s="63">
        <v>27</v>
      </c>
      <c r="F12" s="64"/>
      <c r="G12" s="64"/>
      <c r="H12" s="64"/>
      <c r="I12" s="64"/>
      <c r="J12" s="64">
        <v>1</v>
      </c>
      <c r="K12" s="64">
        <v>1</v>
      </c>
      <c r="L12" s="64"/>
      <c r="M12" s="64"/>
      <c r="N12" s="64">
        <v>12</v>
      </c>
      <c r="O12" s="65">
        <f t="shared" si="0"/>
        <v>22.788</v>
      </c>
      <c r="P12" s="66">
        <f t="shared" si="1"/>
        <v>0.7374</v>
      </c>
      <c r="Q12" s="67">
        <v>0.4583333333333333</v>
      </c>
      <c r="R12" s="67">
        <v>0.509212962962963</v>
      </c>
      <c r="S12" s="67">
        <f t="shared" si="2"/>
        <v>0.05087962962962972</v>
      </c>
      <c r="T12" s="67">
        <f t="shared" si="3"/>
        <v>0.037518638888888955</v>
      </c>
      <c r="U12" s="66">
        <v>8</v>
      </c>
    </row>
    <row r="13" spans="1:21" ht="15.75" customHeight="1">
      <c r="A13" s="59">
        <v>2377</v>
      </c>
      <c r="B13" s="60" t="s">
        <v>227</v>
      </c>
      <c r="C13" s="61" t="s">
        <v>228</v>
      </c>
      <c r="D13" s="62" t="s">
        <v>125</v>
      </c>
      <c r="E13" s="63">
        <v>26.25</v>
      </c>
      <c r="F13" s="64"/>
      <c r="G13" s="64"/>
      <c r="H13" s="64"/>
      <c r="I13" s="64"/>
      <c r="J13" s="64"/>
      <c r="K13" s="64"/>
      <c r="L13" s="64"/>
      <c r="M13" s="64"/>
      <c r="N13" s="64">
        <v>11</v>
      </c>
      <c r="O13" s="65">
        <f t="shared" si="0"/>
        <v>25.38375</v>
      </c>
      <c r="P13" s="66">
        <f t="shared" si="1"/>
        <v>0.7638</v>
      </c>
      <c r="Q13" s="67">
        <v>0.4583333333333333</v>
      </c>
      <c r="R13" s="67">
        <v>0.5081481481481481</v>
      </c>
      <c r="S13" s="67">
        <f t="shared" si="2"/>
        <v>0.04981481481481481</v>
      </c>
      <c r="T13" s="67">
        <f t="shared" si="3"/>
        <v>0.03804855555555556</v>
      </c>
      <c r="U13" s="66">
        <v>9</v>
      </c>
    </row>
    <row r="14" spans="1:21" ht="15.75" customHeight="1">
      <c r="A14" s="59"/>
      <c r="B14" s="60" t="s">
        <v>317</v>
      </c>
      <c r="C14" s="61" t="s">
        <v>318</v>
      </c>
      <c r="D14" s="62" t="s">
        <v>319</v>
      </c>
      <c r="E14" s="63">
        <v>21.5</v>
      </c>
      <c r="F14" s="64"/>
      <c r="G14" s="64"/>
      <c r="H14" s="64"/>
      <c r="I14" s="64">
        <v>1</v>
      </c>
      <c r="J14" s="64">
        <v>1</v>
      </c>
      <c r="K14" s="64"/>
      <c r="L14" s="64"/>
      <c r="M14" s="64"/>
      <c r="N14" s="64">
        <v>15</v>
      </c>
      <c r="O14" s="65">
        <f t="shared" si="0"/>
        <v>17.9525</v>
      </c>
      <c r="P14" s="66">
        <f t="shared" si="1"/>
        <v>0.6837</v>
      </c>
      <c r="Q14" s="67">
        <v>0.4583333333333333</v>
      </c>
      <c r="R14" s="67">
        <v>0.5141782407407408</v>
      </c>
      <c r="S14" s="67">
        <f t="shared" si="2"/>
        <v>0.055844907407407496</v>
      </c>
      <c r="T14" s="67">
        <f t="shared" si="3"/>
        <v>0.038181163194444506</v>
      </c>
      <c r="U14" s="66">
        <v>10</v>
      </c>
    </row>
    <row r="15" spans="1:21" ht="15.75" customHeight="1">
      <c r="A15" s="59"/>
      <c r="B15" s="60" t="s">
        <v>320</v>
      </c>
      <c r="C15" s="61" t="s">
        <v>321</v>
      </c>
      <c r="D15" s="62" t="s">
        <v>134</v>
      </c>
      <c r="E15" s="63">
        <v>19</v>
      </c>
      <c r="F15" s="64"/>
      <c r="G15" s="64"/>
      <c r="H15" s="64"/>
      <c r="I15" s="64">
        <v>1</v>
      </c>
      <c r="J15" s="64"/>
      <c r="K15" s="64"/>
      <c r="L15" s="64"/>
      <c r="M15" s="64"/>
      <c r="N15" s="64">
        <v>21</v>
      </c>
      <c r="O15" s="65">
        <f t="shared" si="0"/>
        <v>17.233</v>
      </c>
      <c r="P15" s="66">
        <f t="shared" si="1"/>
        <v>0.6751</v>
      </c>
      <c r="Q15" s="67">
        <v>0.4583333333333333</v>
      </c>
      <c r="R15" s="67">
        <v>0.5168055555555555</v>
      </c>
      <c r="S15" s="67">
        <f t="shared" si="2"/>
        <v>0.0584722222222222</v>
      </c>
      <c r="T15" s="67">
        <f t="shared" si="3"/>
        <v>0.03947459722222221</v>
      </c>
      <c r="U15" s="66">
        <v>11</v>
      </c>
    </row>
    <row r="16" spans="1:21" ht="15.75" customHeight="1">
      <c r="A16" s="59">
        <v>5003</v>
      </c>
      <c r="B16" s="60" t="s">
        <v>287</v>
      </c>
      <c r="C16" s="61" t="s">
        <v>322</v>
      </c>
      <c r="D16" s="62" t="s">
        <v>323</v>
      </c>
      <c r="E16" s="63">
        <v>26</v>
      </c>
      <c r="F16" s="64">
        <v>1</v>
      </c>
      <c r="G16" s="64"/>
      <c r="H16" s="64"/>
      <c r="I16" s="64">
        <v>1</v>
      </c>
      <c r="J16" s="64"/>
      <c r="K16" s="64"/>
      <c r="L16" s="64"/>
      <c r="M16" s="64"/>
      <c r="N16" s="64">
        <v>12</v>
      </c>
      <c r="O16" s="65">
        <f t="shared" si="0"/>
        <v>23.504</v>
      </c>
      <c r="P16" s="66">
        <f t="shared" si="1"/>
        <v>0.7448</v>
      </c>
      <c r="Q16" s="67">
        <v>0.4583333333333333</v>
      </c>
      <c r="R16" s="67">
        <v>0.5124537037037037</v>
      </c>
      <c r="S16" s="67">
        <f t="shared" si="2"/>
        <v>0.054120370370370374</v>
      </c>
      <c r="T16" s="67">
        <f t="shared" si="3"/>
        <v>0.04030885185185185</v>
      </c>
      <c r="U16" s="66">
        <v>12</v>
      </c>
    </row>
    <row r="17" spans="1:21" ht="15.75" customHeight="1">
      <c r="A17" s="59">
        <v>2744</v>
      </c>
      <c r="B17" s="60" t="s">
        <v>324</v>
      </c>
      <c r="C17" s="61" t="s">
        <v>325</v>
      </c>
      <c r="D17" s="62" t="s">
        <v>136</v>
      </c>
      <c r="E17" s="63">
        <v>18.5</v>
      </c>
      <c r="F17" s="64"/>
      <c r="G17" s="64"/>
      <c r="H17" s="64"/>
      <c r="I17" s="64"/>
      <c r="J17" s="64"/>
      <c r="K17" s="64"/>
      <c r="L17" s="64"/>
      <c r="M17" s="64"/>
      <c r="N17" s="64">
        <v>25</v>
      </c>
      <c r="O17" s="65">
        <f t="shared" si="0"/>
        <v>17.1125</v>
      </c>
      <c r="P17" s="66">
        <f t="shared" si="1"/>
        <v>0.6737</v>
      </c>
      <c r="Q17" s="67">
        <v>0.4583333333333333</v>
      </c>
      <c r="R17" s="67">
        <v>0.5183680555555555</v>
      </c>
      <c r="S17" s="67">
        <f t="shared" si="2"/>
        <v>0.060034722222222225</v>
      </c>
      <c r="T17" s="67">
        <f t="shared" si="3"/>
        <v>0.04044539236111111</v>
      </c>
      <c r="U17" s="66">
        <v>13</v>
      </c>
    </row>
    <row r="18" spans="1:21" ht="15.75" customHeight="1">
      <c r="A18" s="59">
        <v>6114</v>
      </c>
      <c r="B18" s="60" t="s">
        <v>75</v>
      </c>
      <c r="C18" s="61" t="s">
        <v>76</v>
      </c>
      <c r="D18" s="62" t="s">
        <v>231</v>
      </c>
      <c r="E18" s="63">
        <v>16.75</v>
      </c>
      <c r="F18" s="64">
        <v>1</v>
      </c>
      <c r="G18" s="64"/>
      <c r="H18" s="64"/>
      <c r="I18" s="64">
        <v>1</v>
      </c>
      <c r="J18" s="64">
        <v>1</v>
      </c>
      <c r="K18" s="64"/>
      <c r="L18" s="64">
        <v>1</v>
      </c>
      <c r="M18" s="64"/>
      <c r="N18" s="64">
        <v>26</v>
      </c>
      <c r="O18" s="65">
        <f t="shared" si="0"/>
        <v>12.093499999999999</v>
      </c>
      <c r="P18" s="66">
        <f t="shared" si="1"/>
        <v>0.6078</v>
      </c>
      <c r="Q18" s="67">
        <v>0.4583333333333333</v>
      </c>
      <c r="R18" s="67">
        <v>0.5279282407407407</v>
      </c>
      <c r="S18" s="67">
        <f t="shared" si="2"/>
        <v>0.06959490740740742</v>
      </c>
      <c r="T18" s="67">
        <f t="shared" si="3"/>
        <v>0.04229978472222223</v>
      </c>
      <c r="U18" s="66">
        <v>14</v>
      </c>
    </row>
    <row r="19" spans="1:21" ht="15.75" customHeight="1">
      <c r="A19" s="68"/>
      <c r="B19" s="69"/>
      <c r="C19" s="70"/>
      <c r="D19" s="71"/>
      <c r="E19" s="72"/>
      <c r="F19" s="73"/>
      <c r="G19" s="73"/>
      <c r="H19" s="73"/>
      <c r="I19" s="73"/>
      <c r="J19" s="73"/>
      <c r="K19" s="73"/>
      <c r="L19" s="73"/>
      <c r="M19" s="73"/>
      <c r="N19" s="73"/>
      <c r="O19" s="74"/>
      <c r="P19" s="73"/>
      <c r="Q19" s="75"/>
      <c r="R19" s="75"/>
      <c r="S19" s="75"/>
      <c r="T19" s="75"/>
      <c r="U19" s="73"/>
    </row>
    <row r="20" spans="1:21" ht="15.7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7" t="s">
        <v>326</v>
      </c>
    </row>
    <row r="21" spans="1:21" ht="15.75" customHeight="1">
      <c r="A21" s="78" t="s">
        <v>327</v>
      </c>
      <c r="B21" s="79" t="s">
        <v>328</v>
      </c>
      <c r="C21" s="79" t="s">
        <v>329</v>
      </c>
      <c r="D21" s="79" t="s">
        <v>330</v>
      </c>
      <c r="E21" s="79" t="s">
        <v>331</v>
      </c>
      <c r="F21" s="79" t="s">
        <v>332</v>
      </c>
      <c r="G21" s="79" t="s">
        <v>333</v>
      </c>
      <c r="H21" s="79" t="s">
        <v>334</v>
      </c>
      <c r="I21" s="79" t="s">
        <v>335</v>
      </c>
      <c r="J21" s="79" t="s">
        <v>336</v>
      </c>
      <c r="K21" s="79" t="s">
        <v>337</v>
      </c>
      <c r="L21" s="79" t="s">
        <v>338</v>
      </c>
      <c r="M21" s="79" t="s">
        <v>339</v>
      </c>
      <c r="N21" s="79" t="s">
        <v>115</v>
      </c>
      <c r="O21" s="79" t="s">
        <v>116</v>
      </c>
      <c r="P21" s="79" t="s">
        <v>150</v>
      </c>
      <c r="Q21" s="79" t="s">
        <v>151</v>
      </c>
      <c r="R21" s="79" t="s">
        <v>152</v>
      </c>
      <c r="S21" s="79" t="s">
        <v>120</v>
      </c>
      <c r="T21" s="79" t="s">
        <v>121</v>
      </c>
      <c r="U21" s="80" t="s">
        <v>122</v>
      </c>
    </row>
    <row r="22" spans="1:21" ht="15.75" customHeight="1">
      <c r="A22" s="59"/>
      <c r="B22" s="60" t="s">
        <v>340</v>
      </c>
      <c r="C22" s="61" t="s">
        <v>341</v>
      </c>
      <c r="D22" s="62" t="s">
        <v>124</v>
      </c>
      <c r="E22" s="63">
        <v>27</v>
      </c>
      <c r="F22" s="64"/>
      <c r="G22" s="64"/>
      <c r="H22" s="64"/>
      <c r="I22" s="64"/>
      <c r="J22" s="64">
        <v>1</v>
      </c>
      <c r="K22" s="64"/>
      <c r="L22" s="64"/>
      <c r="M22" s="64"/>
      <c r="N22" s="64">
        <v>12</v>
      </c>
      <c r="O22" s="65">
        <f aca="true" t="shared" si="4" ref="O22:O35">(1-((N22*0.003)+(M22*0.13)+(L22*0.05)+(K22*0.03)+(J22*0.09)+(I22*0.03)+(H22*0.02)+(G22*0.14)+(F22*0.03)))*E22</f>
        <v>23.598</v>
      </c>
      <c r="P22" s="66">
        <f aca="true" t="shared" si="5" ref="P22:P35">ROUND((SQRT(O22)+2.6)/10,4)</f>
        <v>0.7458</v>
      </c>
      <c r="Q22" s="67">
        <v>0.545138888888889</v>
      </c>
      <c r="R22" s="67">
        <v>0.5954166666666666</v>
      </c>
      <c r="S22" s="67">
        <f aca="true" t="shared" si="6" ref="S22:S35">R22-Q22</f>
        <v>0.050277777777777644</v>
      </c>
      <c r="T22" s="67">
        <f aca="true" t="shared" si="7" ref="T22:T35">S22*P22</f>
        <v>0.03749716666666657</v>
      </c>
      <c r="U22" s="66">
        <v>1</v>
      </c>
    </row>
    <row r="23" spans="1:21" ht="15.75" customHeight="1">
      <c r="A23" s="59">
        <v>2377</v>
      </c>
      <c r="B23" s="60" t="s">
        <v>227</v>
      </c>
      <c r="C23" s="61" t="s">
        <v>228</v>
      </c>
      <c r="D23" s="62" t="s">
        <v>125</v>
      </c>
      <c r="E23" s="63">
        <v>26.25</v>
      </c>
      <c r="F23" s="64"/>
      <c r="G23" s="64"/>
      <c r="H23" s="64"/>
      <c r="I23" s="64"/>
      <c r="J23" s="64"/>
      <c r="K23" s="64"/>
      <c r="L23" s="64"/>
      <c r="M23" s="64"/>
      <c r="N23" s="64">
        <v>11</v>
      </c>
      <c r="O23" s="65">
        <f t="shared" si="4"/>
        <v>25.38375</v>
      </c>
      <c r="P23" s="66">
        <f t="shared" si="5"/>
        <v>0.7638</v>
      </c>
      <c r="Q23" s="67">
        <v>0.545138888888889</v>
      </c>
      <c r="R23" s="67">
        <v>0.594375</v>
      </c>
      <c r="S23" s="67">
        <f t="shared" si="6"/>
        <v>0.049236111111111036</v>
      </c>
      <c r="T23" s="67">
        <f t="shared" si="7"/>
        <v>0.03760654166666661</v>
      </c>
      <c r="U23" s="66">
        <v>2</v>
      </c>
    </row>
    <row r="24" spans="1:21" ht="15.75" customHeight="1">
      <c r="A24" s="59">
        <v>5888</v>
      </c>
      <c r="B24" s="60" t="s">
        <v>342</v>
      </c>
      <c r="C24" s="61" t="s">
        <v>343</v>
      </c>
      <c r="D24" s="62" t="s">
        <v>123</v>
      </c>
      <c r="E24" s="63">
        <v>21</v>
      </c>
      <c r="F24" s="64">
        <v>1</v>
      </c>
      <c r="G24" s="64"/>
      <c r="H24" s="64"/>
      <c r="I24" s="64">
        <v>1</v>
      </c>
      <c r="J24" s="64">
        <v>1</v>
      </c>
      <c r="K24" s="64"/>
      <c r="L24" s="64"/>
      <c r="M24" s="64"/>
      <c r="N24" s="64">
        <v>9</v>
      </c>
      <c r="O24" s="65">
        <f t="shared" si="4"/>
        <v>17.282999999999998</v>
      </c>
      <c r="P24" s="66">
        <f t="shared" si="5"/>
        <v>0.6757</v>
      </c>
      <c r="Q24" s="67">
        <v>0.545138888888889</v>
      </c>
      <c r="R24" s="67">
        <v>0.600925925925926</v>
      </c>
      <c r="S24" s="67">
        <f t="shared" si="6"/>
        <v>0.055787037037037024</v>
      </c>
      <c r="T24" s="67">
        <f t="shared" si="7"/>
        <v>0.03769530092592591</v>
      </c>
      <c r="U24" s="66">
        <v>3</v>
      </c>
    </row>
    <row r="25" spans="1:21" ht="15.75" customHeight="1">
      <c r="A25" s="59">
        <v>1725</v>
      </c>
      <c r="B25" s="60" t="s">
        <v>288</v>
      </c>
      <c r="C25" s="61" t="s">
        <v>289</v>
      </c>
      <c r="D25" s="62" t="s">
        <v>290</v>
      </c>
      <c r="E25" s="63">
        <v>32.75</v>
      </c>
      <c r="F25" s="64"/>
      <c r="G25" s="64"/>
      <c r="H25" s="64"/>
      <c r="I25" s="64"/>
      <c r="J25" s="64"/>
      <c r="K25" s="64"/>
      <c r="L25" s="64"/>
      <c r="M25" s="64"/>
      <c r="N25" s="64"/>
      <c r="O25" s="65">
        <f t="shared" si="4"/>
        <v>32.75</v>
      </c>
      <c r="P25" s="66">
        <f t="shared" si="5"/>
        <v>0.8323</v>
      </c>
      <c r="Q25" s="67">
        <v>0.545138888888889</v>
      </c>
      <c r="R25" s="67">
        <v>0.5912615740740741</v>
      </c>
      <c r="S25" s="67">
        <f t="shared" si="6"/>
        <v>0.04612268518518514</v>
      </c>
      <c r="T25" s="67">
        <f t="shared" si="7"/>
        <v>0.038387910879629596</v>
      </c>
      <c r="U25" s="66">
        <v>4</v>
      </c>
    </row>
    <row r="26" spans="1:21" ht="15.75" customHeight="1">
      <c r="A26" s="59">
        <v>6171</v>
      </c>
      <c r="B26" s="60" t="s">
        <v>206</v>
      </c>
      <c r="C26" s="61" t="s">
        <v>207</v>
      </c>
      <c r="D26" s="62" t="s">
        <v>129</v>
      </c>
      <c r="E26" s="63">
        <v>27.75</v>
      </c>
      <c r="F26" s="64"/>
      <c r="G26" s="64"/>
      <c r="H26" s="64"/>
      <c r="I26" s="64"/>
      <c r="J26" s="64">
        <v>1</v>
      </c>
      <c r="K26" s="64"/>
      <c r="L26" s="64"/>
      <c r="M26" s="64"/>
      <c r="N26" s="64">
        <v>7</v>
      </c>
      <c r="O26" s="65">
        <f t="shared" si="4"/>
        <v>24.66975</v>
      </c>
      <c r="P26" s="66">
        <f t="shared" si="5"/>
        <v>0.7567</v>
      </c>
      <c r="Q26" s="67">
        <v>0.545138888888889</v>
      </c>
      <c r="R26" s="67">
        <v>0.5967013888888889</v>
      </c>
      <c r="S26" s="67">
        <f t="shared" si="6"/>
        <v>0.051562499999999956</v>
      </c>
      <c r="T26" s="67">
        <f t="shared" si="7"/>
        <v>0.03901734374999997</v>
      </c>
      <c r="U26" s="66">
        <v>5</v>
      </c>
    </row>
    <row r="27" spans="1:21" ht="15.75" customHeight="1">
      <c r="A27" s="59">
        <v>5791</v>
      </c>
      <c r="B27" s="60" t="s">
        <v>130</v>
      </c>
      <c r="C27" s="61" t="s">
        <v>131</v>
      </c>
      <c r="D27" s="62" t="s">
        <v>132</v>
      </c>
      <c r="E27" s="63">
        <v>28.75</v>
      </c>
      <c r="F27" s="64">
        <v>1</v>
      </c>
      <c r="G27" s="64"/>
      <c r="H27" s="64"/>
      <c r="I27" s="64"/>
      <c r="J27" s="64"/>
      <c r="K27" s="64"/>
      <c r="L27" s="64"/>
      <c r="M27" s="64"/>
      <c r="N27" s="64">
        <v>6</v>
      </c>
      <c r="O27" s="65">
        <f t="shared" si="4"/>
        <v>27.369999999999997</v>
      </c>
      <c r="P27" s="66">
        <f t="shared" si="5"/>
        <v>0.7832</v>
      </c>
      <c r="Q27" s="67">
        <v>0.545138888888889</v>
      </c>
      <c r="R27" s="67">
        <v>0.5950462962962962</v>
      </c>
      <c r="S27" s="67">
        <f t="shared" si="6"/>
        <v>0.04990740740740729</v>
      </c>
      <c r="T27" s="67">
        <f t="shared" si="7"/>
        <v>0.03908748148148139</v>
      </c>
      <c r="U27" s="66">
        <v>6</v>
      </c>
    </row>
    <row r="28" spans="1:21" ht="15.75" customHeight="1">
      <c r="A28" s="59">
        <v>3989</v>
      </c>
      <c r="B28" s="60" t="s">
        <v>344</v>
      </c>
      <c r="C28" s="61" t="s">
        <v>345</v>
      </c>
      <c r="D28" s="62" t="s">
        <v>346</v>
      </c>
      <c r="E28" s="63">
        <v>34</v>
      </c>
      <c r="F28" s="64">
        <v>1</v>
      </c>
      <c r="G28" s="64"/>
      <c r="H28" s="64"/>
      <c r="I28" s="64">
        <v>1</v>
      </c>
      <c r="J28" s="64">
        <v>1</v>
      </c>
      <c r="K28" s="64"/>
      <c r="L28" s="64"/>
      <c r="M28" s="64"/>
      <c r="N28" s="64">
        <v>11</v>
      </c>
      <c r="O28" s="65">
        <f t="shared" si="4"/>
        <v>27.778</v>
      </c>
      <c r="P28" s="66">
        <f t="shared" si="5"/>
        <v>0.787</v>
      </c>
      <c r="Q28" s="67">
        <v>0.545138888888889</v>
      </c>
      <c r="R28" s="67">
        <v>0.5958912037037037</v>
      </c>
      <c r="S28" s="67">
        <f t="shared" si="6"/>
        <v>0.05075231481481479</v>
      </c>
      <c r="T28" s="67">
        <f t="shared" si="7"/>
        <v>0.03994207175925924</v>
      </c>
      <c r="U28" s="66">
        <v>7</v>
      </c>
    </row>
    <row r="29" spans="1:21" ht="15.75" customHeight="1">
      <c r="A29" s="59">
        <v>5861</v>
      </c>
      <c r="B29" s="60" t="s">
        <v>347</v>
      </c>
      <c r="C29" s="61" t="s">
        <v>348</v>
      </c>
      <c r="D29" s="62" t="s">
        <v>349</v>
      </c>
      <c r="E29" s="63">
        <v>28.75</v>
      </c>
      <c r="F29" s="64">
        <v>1</v>
      </c>
      <c r="G29" s="64"/>
      <c r="H29" s="64"/>
      <c r="I29" s="64">
        <v>1</v>
      </c>
      <c r="J29" s="64"/>
      <c r="K29" s="64"/>
      <c r="L29" s="64"/>
      <c r="M29" s="64"/>
      <c r="N29" s="64">
        <v>6</v>
      </c>
      <c r="O29" s="65">
        <f t="shared" si="4"/>
        <v>26.5075</v>
      </c>
      <c r="P29" s="66">
        <f t="shared" si="5"/>
        <v>0.7749</v>
      </c>
      <c r="Q29" s="67">
        <v>0.545138888888889</v>
      </c>
      <c r="R29" s="67">
        <v>0.5967939814814814</v>
      </c>
      <c r="S29" s="67">
        <f t="shared" si="6"/>
        <v>0.05165509259259249</v>
      </c>
      <c r="T29" s="67">
        <f t="shared" si="7"/>
        <v>0.04002753124999992</v>
      </c>
      <c r="U29" s="66">
        <v>8</v>
      </c>
    </row>
    <row r="30" spans="1:21" ht="15.75" customHeight="1">
      <c r="A30" s="59">
        <v>5005</v>
      </c>
      <c r="B30" s="60" t="s">
        <v>350</v>
      </c>
      <c r="C30" s="61" t="s">
        <v>351</v>
      </c>
      <c r="D30" s="62" t="s">
        <v>352</v>
      </c>
      <c r="E30" s="63">
        <v>27</v>
      </c>
      <c r="F30" s="64"/>
      <c r="G30" s="64"/>
      <c r="H30" s="64"/>
      <c r="I30" s="64"/>
      <c r="J30" s="64">
        <v>1</v>
      </c>
      <c r="K30" s="64">
        <v>1</v>
      </c>
      <c r="L30" s="64"/>
      <c r="M30" s="64"/>
      <c r="N30" s="64">
        <v>12</v>
      </c>
      <c r="O30" s="65">
        <f t="shared" si="4"/>
        <v>22.788</v>
      </c>
      <c r="P30" s="66">
        <f t="shared" si="5"/>
        <v>0.7374</v>
      </c>
      <c r="Q30" s="67">
        <v>0.545138888888889</v>
      </c>
      <c r="R30" s="67">
        <v>0.5997337962962963</v>
      </c>
      <c r="S30" s="67">
        <f t="shared" si="6"/>
        <v>0.054594907407407356</v>
      </c>
      <c r="T30" s="67">
        <f t="shared" si="7"/>
        <v>0.04025828472222219</v>
      </c>
      <c r="U30" s="66">
        <v>9</v>
      </c>
    </row>
    <row r="31" spans="1:21" ht="15.75" customHeight="1">
      <c r="A31" s="59"/>
      <c r="B31" s="60" t="s">
        <v>353</v>
      </c>
      <c r="C31" s="61" t="s">
        <v>354</v>
      </c>
      <c r="D31" s="62" t="s">
        <v>355</v>
      </c>
      <c r="E31" s="63">
        <v>21.5</v>
      </c>
      <c r="F31" s="64"/>
      <c r="G31" s="64"/>
      <c r="H31" s="64"/>
      <c r="I31" s="64">
        <v>1</v>
      </c>
      <c r="J31" s="64">
        <v>1</v>
      </c>
      <c r="K31" s="64"/>
      <c r="L31" s="64"/>
      <c r="M31" s="64"/>
      <c r="N31" s="64">
        <v>15</v>
      </c>
      <c r="O31" s="65">
        <f t="shared" si="4"/>
        <v>17.9525</v>
      </c>
      <c r="P31" s="66">
        <f t="shared" si="5"/>
        <v>0.6837</v>
      </c>
      <c r="Q31" s="67">
        <v>0.545138888888889</v>
      </c>
      <c r="R31" s="67">
        <v>0.6046412037037037</v>
      </c>
      <c r="S31" s="67">
        <f t="shared" si="6"/>
        <v>0.059502314814814716</v>
      </c>
      <c r="T31" s="67">
        <f t="shared" si="7"/>
        <v>0.04068173263888882</v>
      </c>
      <c r="U31" s="66">
        <v>10</v>
      </c>
    </row>
    <row r="32" spans="1:21" ht="15.75" customHeight="1">
      <c r="A32" s="59"/>
      <c r="B32" s="60" t="s">
        <v>356</v>
      </c>
      <c r="C32" s="61" t="s">
        <v>357</v>
      </c>
      <c r="D32" s="62" t="s">
        <v>134</v>
      </c>
      <c r="E32" s="63">
        <v>19</v>
      </c>
      <c r="F32" s="64"/>
      <c r="G32" s="64"/>
      <c r="H32" s="64"/>
      <c r="I32" s="64">
        <v>1</v>
      </c>
      <c r="J32" s="64"/>
      <c r="K32" s="64"/>
      <c r="L32" s="64"/>
      <c r="M32" s="64"/>
      <c r="N32" s="64">
        <v>21</v>
      </c>
      <c r="O32" s="65">
        <f t="shared" si="4"/>
        <v>17.233</v>
      </c>
      <c r="P32" s="66">
        <f t="shared" si="5"/>
        <v>0.6751</v>
      </c>
      <c r="Q32" s="67">
        <v>0.545138888888889</v>
      </c>
      <c r="R32" s="67">
        <v>0.6065277777777778</v>
      </c>
      <c r="S32" s="67">
        <f t="shared" si="6"/>
        <v>0.061388888888888826</v>
      </c>
      <c r="T32" s="67">
        <f t="shared" si="7"/>
        <v>0.04144363888888885</v>
      </c>
      <c r="U32" s="66">
        <v>11</v>
      </c>
    </row>
    <row r="33" spans="1:21" ht="15.75" customHeight="1">
      <c r="A33" s="59">
        <v>2744</v>
      </c>
      <c r="B33" s="60" t="s">
        <v>178</v>
      </c>
      <c r="C33" s="61" t="s">
        <v>179</v>
      </c>
      <c r="D33" s="62" t="s">
        <v>136</v>
      </c>
      <c r="E33" s="63">
        <v>18.5</v>
      </c>
      <c r="F33" s="64"/>
      <c r="G33" s="64"/>
      <c r="H33" s="64"/>
      <c r="I33" s="64"/>
      <c r="J33" s="64"/>
      <c r="K33" s="64"/>
      <c r="L33" s="64"/>
      <c r="M33" s="64"/>
      <c r="N33" s="64">
        <v>25</v>
      </c>
      <c r="O33" s="65">
        <f t="shared" si="4"/>
        <v>17.1125</v>
      </c>
      <c r="P33" s="66">
        <f t="shared" si="5"/>
        <v>0.6737</v>
      </c>
      <c r="Q33" s="67">
        <v>0.545138888888889</v>
      </c>
      <c r="R33" s="67">
        <v>0.6070949074074073</v>
      </c>
      <c r="S33" s="67">
        <f t="shared" si="6"/>
        <v>0.061956018518518396</v>
      </c>
      <c r="T33" s="67">
        <f t="shared" si="7"/>
        <v>0.04173976967592584</v>
      </c>
      <c r="U33" s="66">
        <v>12</v>
      </c>
    </row>
    <row r="34" spans="1:21" ht="15.75" customHeight="1">
      <c r="A34" s="59">
        <v>6114</v>
      </c>
      <c r="B34" s="60" t="s">
        <v>358</v>
      </c>
      <c r="C34" s="61" t="s">
        <v>359</v>
      </c>
      <c r="D34" s="62" t="s">
        <v>231</v>
      </c>
      <c r="E34" s="63">
        <v>16.75</v>
      </c>
      <c r="F34" s="64">
        <v>1</v>
      </c>
      <c r="G34" s="64"/>
      <c r="H34" s="64"/>
      <c r="I34" s="64">
        <v>1</v>
      </c>
      <c r="J34" s="64">
        <v>1</v>
      </c>
      <c r="K34" s="64"/>
      <c r="L34" s="64">
        <v>1</v>
      </c>
      <c r="M34" s="64"/>
      <c r="N34" s="64">
        <v>26</v>
      </c>
      <c r="O34" s="65">
        <f t="shared" si="4"/>
        <v>12.093499999999999</v>
      </c>
      <c r="P34" s="66">
        <f t="shared" si="5"/>
        <v>0.6078</v>
      </c>
      <c r="Q34" s="67">
        <v>0.545138888888889</v>
      </c>
      <c r="R34" s="67">
        <v>0.6152083333333334</v>
      </c>
      <c r="S34" s="67">
        <f t="shared" si="6"/>
        <v>0.0700694444444444</v>
      </c>
      <c r="T34" s="67">
        <f t="shared" si="7"/>
        <v>0.04258820833333331</v>
      </c>
      <c r="U34" s="66">
        <v>13</v>
      </c>
    </row>
    <row r="35" spans="1:21" ht="15.75" customHeight="1">
      <c r="A35" s="59">
        <v>5003</v>
      </c>
      <c r="B35" s="60" t="s">
        <v>287</v>
      </c>
      <c r="C35" s="61" t="s">
        <v>360</v>
      </c>
      <c r="D35" s="62" t="s">
        <v>361</v>
      </c>
      <c r="E35" s="63">
        <v>26</v>
      </c>
      <c r="F35" s="64">
        <v>1</v>
      </c>
      <c r="G35" s="64"/>
      <c r="H35" s="64"/>
      <c r="I35" s="64">
        <v>1</v>
      </c>
      <c r="J35" s="64"/>
      <c r="K35" s="64"/>
      <c r="L35" s="64"/>
      <c r="M35" s="64"/>
      <c r="N35" s="64">
        <v>12</v>
      </c>
      <c r="O35" s="65">
        <f t="shared" si="4"/>
        <v>23.504</v>
      </c>
      <c r="P35" s="66">
        <f t="shared" si="5"/>
        <v>0.7448</v>
      </c>
      <c r="Q35" s="67">
        <v>0.545138888888889</v>
      </c>
      <c r="R35" s="67">
        <v>0.6034837962962963</v>
      </c>
      <c r="S35" s="67">
        <f t="shared" si="6"/>
        <v>0.05834490740740739</v>
      </c>
      <c r="T35" s="67">
        <f t="shared" si="7"/>
        <v>0.04345528703703702</v>
      </c>
      <c r="U35" s="66">
        <v>14</v>
      </c>
    </row>
  </sheetData>
  <printOptions/>
  <pageMargins left="0.3937007874015748" right="0" top="0.3937007874015748" bottom="0.5905511811023623" header="0.5118110236220472" footer="0.5118110236220472"/>
  <pageSetup horizontalDpi="400" verticalDpi="4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3"/>
  <sheetViews>
    <sheetView zoomScale="75" zoomScaleNormal="75" workbookViewId="0" topLeftCell="A1">
      <selection activeCell="B27" sqref="B27:E27"/>
    </sheetView>
  </sheetViews>
  <sheetFormatPr defaultColWidth="9.00390625" defaultRowHeight="15.75" customHeight="1"/>
  <cols>
    <col min="1" max="1" width="6.00390625" style="54" bestFit="1" customWidth="1"/>
    <col min="2" max="2" width="11.875" style="54" customWidth="1"/>
    <col min="3" max="3" width="12.125" style="54" customWidth="1"/>
    <col min="4" max="4" width="10.75390625" style="54" customWidth="1"/>
    <col min="5" max="5" width="7.00390625" style="54" bestFit="1" customWidth="1"/>
    <col min="6" max="14" width="4.00390625" style="54" customWidth="1"/>
    <col min="15" max="15" width="8.00390625" style="54" bestFit="1" customWidth="1"/>
    <col min="16" max="16" width="7.625" style="54" bestFit="1" customWidth="1"/>
    <col min="17" max="18" width="10.00390625" style="54" bestFit="1" customWidth="1"/>
    <col min="19" max="20" width="9.625" style="54" bestFit="1" customWidth="1"/>
    <col min="21" max="21" width="4.625" style="54" customWidth="1"/>
    <col min="22" max="16384" width="9.00390625" style="54" customWidth="1"/>
  </cols>
  <sheetData>
    <row r="1" spans="1:21" ht="15.75" customHeight="1">
      <c r="A1" s="27" t="s">
        <v>367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3" spans="1:21" ht="15.75" customHeight="1">
      <c r="A3" s="32" t="s">
        <v>368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33"/>
      <c r="U3" s="34" t="s">
        <v>384</v>
      </c>
    </row>
    <row r="4" spans="1:21" ht="15.75" customHeight="1">
      <c r="A4" s="35" t="s">
        <v>137</v>
      </c>
      <c r="B4" s="55" t="s">
        <v>138</v>
      </c>
      <c r="C4" s="55" t="s">
        <v>139</v>
      </c>
      <c r="D4" s="55" t="s">
        <v>140</v>
      </c>
      <c r="E4" s="55" t="s">
        <v>141</v>
      </c>
      <c r="F4" s="55" t="s">
        <v>142</v>
      </c>
      <c r="G4" s="55" t="s">
        <v>143</v>
      </c>
      <c r="H4" s="55" t="s">
        <v>144</v>
      </c>
      <c r="I4" s="55" t="s">
        <v>145</v>
      </c>
      <c r="J4" s="55" t="s">
        <v>146</v>
      </c>
      <c r="K4" s="55" t="s">
        <v>147</v>
      </c>
      <c r="L4" s="55" t="s">
        <v>148</v>
      </c>
      <c r="M4" s="55" t="s">
        <v>149</v>
      </c>
      <c r="N4" s="56" t="s">
        <v>115</v>
      </c>
      <c r="O4" s="57" t="s">
        <v>116</v>
      </c>
      <c r="P4" s="57" t="s">
        <v>117</v>
      </c>
      <c r="Q4" s="57" t="s">
        <v>118</v>
      </c>
      <c r="R4" s="57" t="s">
        <v>119</v>
      </c>
      <c r="S4" s="57" t="s">
        <v>120</v>
      </c>
      <c r="T4" s="57" t="s">
        <v>121</v>
      </c>
      <c r="U4" s="57" t="s">
        <v>122</v>
      </c>
    </row>
    <row r="5" spans="1:21" ht="15.75" customHeight="1">
      <c r="A5" s="59">
        <v>5888</v>
      </c>
      <c r="B5" s="60" t="s">
        <v>371</v>
      </c>
      <c r="C5" s="61" t="s">
        <v>372</v>
      </c>
      <c r="D5" s="62" t="s">
        <v>123</v>
      </c>
      <c r="E5" s="63">
        <v>21</v>
      </c>
      <c r="F5" s="64">
        <v>1</v>
      </c>
      <c r="G5" s="64"/>
      <c r="H5" s="64"/>
      <c r="I5" s="64">
        <v>1</v>
      </c>
      <c r="J5" s="64">
        <v>1</v>
      </c>
      <c r="K5" s="64"/>
      <c r="L5" s="64"/>
      <c r="M5" s="64"/>
      <c r="N5" s="64">
        <v>9</v>
      </c>
      <c r="O5" s="65">
        <f aca="true" t="shared" si="0" ref="O5:O17">(1-((N5*0.003)+(M5*0.13)+(L5*0.05)+(K5*0.03)+(J5*0.09)+(I5*0.03)+(H5*0.02)+(G5*0.14)+(F5*0.03)))*E5</f>
        <v>17.282999999999998</v>
      </c>
      <c r="P5" s="66">
        <f aca="true" t="shared" si="1" ref="P5:P17">ROUND((SQRT(O5)+2.6)/10,4)</f>
        <v>0.6757</v>
      </c>
      <c r="Q5" s="67">
        <v>0.4583333333333333</v>
      </c>
      <c r="R5" s="67">
        <v>0.5041550925925926</v>
      </c>
      <c r="S5" s="67">
        <f aca="true" t="shared" si="2" ref="S5:S17">R5-Q5</f>
        <v>0.0458217592592593</v>
      </c>
      <c r="T5" s="67">
        <f aca="true" t="shared" si="3" ref="T5:T17">S5*P5</f>
        <v>0.030961762731481508</v>
      </c>
      <c r="U5" s="66">
        <v>1</v>
      </c>
    </row>
    <row r="6" spans="1:21" ht="15.75" customHeight="1">
      <c r="A6" s="59">
        <v>5005</v>
      </c>
      <c r="B6" s="60" t="s">
        <v>314</v>
      </c>
      <c r="C6" s="61" t="s">
        <v>315</v>
      </c>
      <c r="D6" s="62" t="s">
        <v>316</v>
      </c>
      <c r="E6" s="63">
        <v>27</v>
      </c>
      <c r="F6" s="64"/>
      <c r="G6" s="64"/>
      <c r="H6" s="64"/>
      <c r="I6" s="64"/>
      <c r="J6" s="64">
        <v>1</v>
      </c>
      <c r="K6" s="64">
        <v>1</v>
      </c>
      <c r="L6" s="64"/>
      <c r="M6" s="64"/>
      <c r="N6" s="64">
        <v>12</v>
      </c>
      <c r="O6" s="65">
        <f t="shared" si="0"/>
        <v>22.788</v>
      </c>
      <c r="P6" s="66">
        <f t="shared" si="1"/>
        <v>0.7374</v>
      </c>
      <c r="Q6" s="67">
        <v>0.4583333333333333</v>
      </c>
      <c r="R6" s="67">
        <v>0.5003472222222222</v>
      </c>
      <c r="S6" s="67">
        <f t="shared" si="2"/>
        <v>0.04201388888888885</v>
      </c>
      <c r="T6" s="67">
        <f t="shared" si="3"/>
        <v>0.03098104166666664</v>
      </c>
      <c r="U6" s="66">
        <v>2</v>
      </c>
    </row>
    <row r="7" spans="1:21" ht="15.75" customHeight="1">
      <c r="A7" s="59">
        <v>2377</v>
      </c>
      <c r="B7" s="60" t="s">
        <v>227</v>
      </c>
      <c r="C7" s="61" t="s">
        <v>228</v>
      </c>
      <c r="D7" s="62" t="s">
        <v>125</v>
      </c>
      <c r="E7" s="63">
        <v>26.25</v>
      </c>
      <c r="F7" s="64"/>
      <c r="G7" s="64"/>
      <c r="H7" s="64"/>
      <c r="I7" s="64"/>
      <c r="J7" s="64"/>
      <c r="K7" s="64"/>
      <c r="L7" s="64"/>
      <c r="M7" s="64"/>
      <c r="N7" s="64">
        <v>11</v>
      </c>
      <c r="O7" s="65">
        <f t="shared" si="0"/>
        <v>25.38375</v>
      </c>
      <c r="P7" s="66">
        <f t="shared" si="1"/>
        <v>0.7638</v>
      </c>
      <c r="Q7" s="67">
        <v>0.4583333333333333</v>
      </c>
      <c r="R7" s="67">
        <v>0.4994791666666667</v>
      </c>
      <c r="S7" s="67">
        <f t="shared" si="2"/>
        <v>0.04114583333333338</v>
      </c>
      <c r="T7" s="67">
        <f t="shared" si="3"/>
        <v>0.03142718750000004</v>
      </c>
      <c r="U7" s="66">
        <v>3</v>
      </c>
    </row>
    <row r="8" spans="1:21" ht="15.75" customHeight="1">
      <c r="A8" s="59"/>
      <c r="B8" s="60" t="s">
        <v>373</v>
      </c>
      <c r="C8" s="61" t="s">
        <v>374</v>
      </c>
      <c r="D8" s="62" t="s">
        <v>124</v>
      </c>
      <c r="E8" s="63">
        <v>27</v>
      </c>
      <c r="F8" s="64"/>
      <c r="G8" s="64"/>
      <c r="H8" s="64"/>
      <c r="I8" s="64"/>
      <c r="J8" s="64">
        <v>1</v>
      </c>
      <c r="K8" s="64"/>
      <c r="L8" s="64"/>
      <c r="M8" s="64"/>
      <c r="N8" s="64">
        <v>12</v>
      </c>
      <c r="O8" s="65">
        <f t="shared" si="0"/>
        <v>23.598</v>
      </c>
      <c r="P8" s="66">
        <f t="shared" si="1"/>
        <v>0.7458</v>
      </c>
      <c r="Q8" s="67">
        <v>0.4583333333333333</v>
      </c>
      <c r="R8" s="67">
        <v>0.5006712962962964</v>
      </c>
      <c r="S8" s="67">
        <f t="shared" si="2"/>
        <v>0.04233796296296305</v>
      </c>
      <c r="T8" s="67">
        <f t="shared" si="3"/>
        <v>0.031575652777777845</v>
      </c>
      <c r="U8" s="66">
        <v>4</v>
      </c>
    </row>
    <row r="9" spans="1:21" ht="15.75" customHeight="1">
      <c r="A9" s="59">
        <v>5861</v>
      </c>
      <c r="B9" s="60" t="s">
        <v>375</v>
      </c>
      <c r="C9" s="61" t="s">
        <v>165</v>
      </c>
      <c r="D9" s="62" t="s">
        <v>376</v>
      </c>
      <c r="E9" s="63">
        <v>28.75</v>
      </c>
      <c r="F9" s="64">
        <v>1</v>
      </c>
      <c r="G9" s="64"/>
      <c r="H9" s="64"/>
      <c r="I9" s="64">
        <v>1</v>
      </c>
      <c r="J9" s="64"/>
      <c r="K9" s="64"/>
      <c r="L9" s="64"/>
      <c r="M9" s="64"/>
      <c r="N9" s="64">
        <v>6</v>
      </c>
      <c r="O9" s="65">
        <f t="shared" si="0"/>
        <v>26.5075</v>
      </c>
      <c r="P9" s="66">
        <f t="shared" si="1"/>
        <v>0.7749</v>
      </c>
      <c r="Q9" s="67">
        <v>0.4583333333333333</v>
      </c>
      <c r="R9" s="67">
        <v>0.49979166666666663</v>
      </c>
      <c r="S9" s="67">
        <f t="shared" si="2"/>
        <v>0.04145833333333332</v>
      </c>
      <c r="T9" s="67">
        <f t="shared" si="3"/>
        <v>0.03212606249999999</v>
      </c>
      <c r="U9" s="66">
        <v>5</v>
      </c>
    </row>
    <row r="10" spans="1:21" ht="15.75" customHeight="1">
      <c r="A10" s="59"/>
      <c r="B10" s="60" t="s">
        <v>274</v>
      </c>
      <c r="C10" s="61" t="s">
        <v>275</v>
      </c>
      <c r="D10" s="62" t="s">
        <v>276</v>
      </c>
      <c r="E10" s="63">
        <v>21.5</v>
      </c>
      <c r="F10" s="64"/>
      <c r="G10" s="64"/>
      <c r="H10" s="64"/>
      <c r="I10" s="64">
        <v>1</v>
      </c>
      <c r="J10" s="64">
        <v>1</v>
      </c>
      <c r="K10" s="64"/>
      <c r="L10" s="64"/>
      <c r="M10" s="64"/>
      <c r="N10" s="64">
        <v>15</v>
      </c>
      <c r="O10" s="65">
        <f t="shared" si="0"/>
        <v>17.9525</v>
      </c>
      <c r="P10" s="66">
        <f t="shared" si="1"/>
        <v>0.6837</v>
      </c>
      <c r="Q10" s="67">
        <v>0.4583333333333333</v>
      </c>
      <c r="R10" s="67">
        <v>0.5057407407407407</v>
      </c>
      <c r="S10" s="67">
        <f t="shared" si="2"/>
        <v>0.0474074074074074</v>
      </c>
      <c r="T10" s="67">
        <f t="shared" si="3"/>
        <v>0.03241244444444444</v>
      </c>
      <c r="U10" s="66">
        <v>6</v>
      </c>
    </row>
    <row r="11" spans="1:21" ht="15.75" customHeight="1">
      <c r="A11" s="59">
        <v>6171</v>
      </c>
      <c r="B11" s="60" t="s">
        <v>206</v>
      </c>
      <c r="C11" s="61" t="s">
        <v>207</v>
      </c>
      <c r="D11" s="62" t="s">
        <v>129</v>
      </c>
      <c r="E11" s="63">
        <v>27.75</v>
      </c>
      <c r="F11" s="64"/>
      <c r="G11" s="64"/>
      <c r="H11" s="64"/>
      <c r="I11" s="64"/>
      <c r="J11" s="64">
        <v>1</v>
      </c>
      <c r="K11" s="64"/>
      <c r="L11" s="64"/>
      <c r="M11" s="64"/>
      <c r="N11" s="64">
        <v>7</v>
      </c>
      <c r="O11" s="65">
        <f t="shared" si="0"/>
        <v>24.66975</v>
      </c>
      <c r="P11" s="66">
        <f t="shared" si="1"/>
        <v>0.7567</v>
      </c>
      <c r="Q11" s="67">
        <v>0.4583333333333333</v>
      </c>
      <c r="R11" s="67">
        <v>0.5022569444444445</v>
      </c>
      <c r="S11" s="67">
        <f t="shared" si="2"/>
        <v>0.04392361111111115</v>
      </c>
      <c r="T11" s="67">
        <f t="shared" si="3"/>
        <v>0.033236996527777805</v>
      </c>
      <c r="U11" s="66">
        <v>7</v>
      </c>
    </row>
    <row r="12" spans="1:21" ht="15.75" customHeight="1">
      <c r="A12" s="59">
        <v>5791</v>
      </c>
      <c r="B12" s="60" t="s">
        <v>130</v>
      </c>
      <c r="C12" s="61" t="s">
        <v>131</v>
      </c>
      <c r="D12" s="62" t="s">
        <v>132</v>
      </c>
      <c r="E12" s="63">
        <v>28.75</v>
      </c>
      <c r="F12" s="64">
        <v>1</v>
      </c>
      <c r="G12" s="64"/>
      <c r="H12" s="64"/>
      <c r="I12" s="64"/>
      <c r="J12" s="64"/>
      <c r="K12" s="64"/>
      <c r="L12" s="64"/>
      <c r="M12" s="64"/>
      <c r="N12" s="64">
        <v>6</v>
      </c>
      <c r="O12" s="65">
        <f t="shared" si="0"/>
        <v>27.369999999999997</v>
      </c>
      <c r="P12" s="66">
        <f t="shared" si="1"/>
        <v>0.7832</v>
      </c>
      <c r="Q12" s="67">
        <v>0.4583333333333333</v>
      </c>
      <c r="R12" s="67">
        <v>0.5009837962962963</v>
      </c>
      <c r="S12" s="67">
        <f t="shared" si="2"/>
        <v>0.04265046296296299</v>
      </c>
      <c r="T12" s="67">
        <f t="shared" si="3"/>
        <v>0.03340384259259261</v>
      </c>
      <c r="U12" s="66">
        <v>8</v>
      </c>
    </row>
    <row r="13" spans="1:21" ht="15.75" customHeight="1">
      <c r="A13" s="59">
        <v>4858</v>
      </c>
      <c r="B13" s="60" t="s">
        <v>253</v>
      </c>
      <c r="C13" s="61" t="s">
        <v>254</v>
      </c>
      <c r="D13" s="62" t="s">
        <v>128</v>
      </c>
      <c r="E13" s="63">
        <v>18.5</v>
      </c>
      <c r="F13" s="64"/>
      <c r="G13" s="64"/>
      <c r="H13" s="64"/>
      <c r="I13" s="64"/>
      <c r="J13" s="64"/>
      <c r="K13" s="64"/>
      <c r="L13" s="64"/>
      <c r="M13" s="64"/>
      <c r="N13" s="64"/>
      <c r="O13" s="65">
        <f t="shared" si="0"/>
        <v>18.5</v>
      </c>
      <c r="P13" s="66">
        <f t="shared" si="1"/>
        <v>0.6901</v>
      </c>
      <c r="Q13" s="67">
        <v>0.4583333333333333</v>
      </c>
      <c r="R13" s="67">
        <v>0.5079282407407407</v>
      </c>
      <c r="S13" s="67">
        <f t="shared" si="2"/>
        <v>0.04959490740740741</v>
      </c>
      <c r="T13" s="67">
        <f t="shared" si="3"/>
        <v>0.03422544560185185</v>
      </c>
      <c r="U13" s="66">
        <v>9</v>
      </c>
    </row>
    <row r="14" spans="1:21" ht="15.75" customHeight="1">
      <c r="A14" s="59">
        <v>3989</v>
      </c>
      <c r="B14" s="60" t="s">
        <v>377</v>
      </c>
      <c r="C14" s="61" t="s">
        <v>378</v>
      </c>
      <c r="D14" s="62" t="s">
        <v>379</v>
      </c>
      <c r="E14" s="63">
        <v>34</v>
      </c>
      <c r="F14" s="64">
        <v>1</v>
      </c>
      <c r="G14" s="64"/>
      <c r="H14" s="64"/>
      <c r="I14" s="64">
        <v>1</v>
      </c>
      <c r="J14" s="64">
        <v>1</v>
      </c>
      <c r="K14" s="64"/>
      <c r="L14" s="64"/>
      <c r="M14" s="64"/>
      <c r="N14" s="64">
        <v>11</v>
      </c>
      <c r="O14" s="65">
        <f t="shared" si="0"/>
        <v>27.778</v>
      </c>
      <c r="P14" s="66">
        <f t="shared" si="1"/>
        <v>0.787</v>
      </c>
      <c r="Q14" s="67">
        <v>0.4583333333333333</v>
      </c>
      <c r="R14" s="67">
        <v>0.5018287037037037</v>
      </c>
      <c r="S14" s="67">
        <f t="shared" si="2"/>
        <v>0.04349537037037038</v>
      </c>
      <c r="T14" s="67">
        <f t="shared" si="3"/>
        <v>0.03423085648148149</v>
      </c>
      <c r="U14" s="66">
        <v>10</v>
      </c>
    </row>
    <row r="15" spans="1:21" ht="15.75" customHeight="1">
      <c r="A15" s="59"/>
      <c r="B15" s="60" t="s">
        <v>380</v>
      </c>
      <c r="C15" s="61" t="s">
        <v>381</v>
      </c>
      <c r="D15" s="62" t="s">
        <v>134</v>
      </c>
      <c r="E15" s="63">
        <v>19</v>
      </c>
      <c r="F15" s="64"/>
      <c r="G15" s="64"/>
      <c r="H15" s="64"/>
      <c r="I15" s="64">
        <v>1</v>
      </c>
      <c r="J15" s="64"/>
      <c r="K15" s="64"/>
      <c r="L15" s="64"/>
      <c r="M15" s="64"/>
      <c r="N15" s="64">
        <v>21</v>
      </c>
      <c r="O15" s="65">
        <f t="shared" si="0"/>
        <v>17.233</v>
      </c>
      <c r="P15" s="66">
        <f t="shared" si="1"/>
        <v>0.6751</v>
      </c>
      <c r="Q15" s="67">
        <v>0.4583333333333333</v>
      </c>
      <c r="R15" s="67">
        <v>0.5093055555555556</v>
      </c>
      <c r="S15" s="67">
        <f t="shared" si="2"/>
        <v>0.05097222222222225</v>
      </c>
      <c r="T15" s="67">
        <f t="shared" si="3"/>
        <v>0.03441134722222224</v>
      </c>
      <c r="U15" s="66">
        <v>11</v>
      </c>
    </row>
    <row r="16" spans="1:21" ht="15.75" customHeight="1">
      <c r="A16" s="59">
        <v>2744</v>
      </c>
      <c r="B16" s="60" t="s">
        <v>178</v>
      </c>
      <c r="C16" s="61" t="s">
        <v>179</v>
      </c>
      <c r="D16" s="62" t="s">
        <v>136</v>
      </c>
      <c r="E16" s="63">
        <v>18.5</v>
      </c>
      <c r="F16" s="64"/>
      <c r="G16" s="64"/>
      <c r="H16" s="64"/>
      <c r="I16" s="64"/>
      <c r="J16" s="64"/>
      <c r="K16" s="64"/>
      <c r="L16" s="64"/>
      <c r="M16" s="64"/>
      <c r="N16" s="64">
        <v>25</v>
      </c>
      <c r="O16" s="65">
        <f t="shared" si="0"/>
        <v>17.1125</v>
      </c>
      <c r="P16" s="66">
        <f t="shared" si="1"/>
        <v>0.6737</v>
      </c>
      <c r="Q16" s="67">
        <v>0.4583333333333333</v>
      </c>
      <c r="R16" s="67">
        <v>0.5119097222222222</v>
      </c>
      <c r="S16" s="67">
        <f t="shared" si="2"/>
        <v>0.05357638888888888</v>
      </c>
      <c r="T16" s="67">
        <f t="shared" si="3"/>
        <v>0.03609441319444444</v>
      </c>
      <c r="U16" s="66">
        <v>12</v>
      </c>
    </row>
    <row r="17" spans="1:21" ht="15.75" customHeight="1">
      <c r="A17" s="59">
        <v>5629</v>
      </c>
      <c r="B17" s="60" t="s">
        <v>382</v>
      </c>
      <c r="C17" s="61" t="s">
        <v>383</v>
      </c>
      <c r="D17" s="62" t="s">
        <v>135</v>
      </c>
      <c r="E17" s="63">
        <v>18.25</v>
      </c>
      <c r="F17" s="64"/>
      <c r="G17" s="64"/>
      <c r="H17" s="64"/>
      <c r="I17" s="64"/>
      <c r="J17" s="64">
        <v>1</v>
      </c>
      <c r="K17" s="64"/>
      <c r="L17" s="64"/>
      <c r="M17" s="64"/>
      <c r="N17" s="64">
        <v>13</v>
      </c>
      <c r="O17" s="65">
        <f t="shared" si="0"/>
        <v>15.89575</v>
      </c>
      <c r="P17" s="66">
        <f t="shared" si="1"/>
        <v>0.6587</v>
      </c>
      <c r="Q17" s="67">
        <v>0.4583333333333333</v>
      </c>
      <c r="R17" s="67">
        <v>0.5135995370370371</v>
      </c>
      <c r="S17" s="67">
        <f t="shared" si="2"/>
        <v>0.055266203703703776</v>
      </c>
      <c r="T17" s="67">
        <f t="shared" si="3"/>
        <v>0.03640384837962968</v>
      </c>
      <c r="U17" s="66">
        <v>13</v>
      </c>
    </row>
    <row r="18" spans="1:21" ht="15.75" customHeight="1">
      <c r="A18" s="45"/>
      <c r="B18" s="46"/>
      <c r="C18" s="47"/>
      <c r="D18" s="48"/>
      <c r="E18" s="49"/>
      <c r="F18" s="50"/>
      <c r="G18" s="50"/>
      <c r="H18" s="50"/>
      <c r="I18" s="50"/>
      <c r="J18" s="50"/>
      <c r="K18" s="50"/>
      <c r="L18" s="50"/>
      <c r="M18" s="50"/>
      <c r="N18" s="50"/>
      <c r="O18" s="51"/>
      <c r="P18" s="50"/>
      <c r="Q18" s="52"/>
      <c r="R18" s="52"/>
      <c r="S18" s="52"/>
      <c r="T18" s="52"/>
      <c r="U18" s="50"/>
    </row>
    <row r="19" spans="1:21" ht="15.7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34" t="s">
        <v>387</v>
      </c>
    </row>
    <row r="20" spans="1:21" ht="15.75" customHeight="1">
      <c r="A20" s="35" t="s">
        <v>388</v>
      </c>
      <c r="B20" s="55" t="s">
        <v>389</v>
      </c>
      <c r="C20" s="55" t="s">
        <v>390</v>
      </c>
      <c r="D20" s="55" t="s">
        <v>391</v>
      </c>
      <c r="E20" s="55" t="s">
        <v>392</v>
      </c>
      <c r="F20" s="55" t="s">
        <v>393</v>
      </c>
      <c r="G20" s="55" t="s">
        <v>394</v>
      </c>
      <c r="H20" s="55" t="s">
        <v>395</v>
      </c>
      <c r="I20" s="55" t="s">
        <v>396</v>
      </c>
      <c r="J20" s="55" t="s">
        <v>397</v>
      </c>
      <c r="K20" s="55" t="s">
        <v>398</v>
      </c>
      <c r="L20" s="55" t="s">
        <v>399</v>
      </c>
      <c r="M20" s="55" t="s">
        <v>400</v>
      </c>
      <c r="N20" s="56" t="s">
        <v>115</v>
      </c>
      <c r="O20" s="57" t="s">
        <v>116</v>
      </c>
      <c r="P20" s="57" t="s">
        <v>117</v>
      </c>
      <c r="Q20" s="57" t="s">
        <v>118</v>
      </c>
      <c r="R20" s="57" t="s">
        <v>119</v>
      </c>
      <c r="S20" s="57" t="s">
        <v>120</v>
      </c>
      <c r="T20" s="57" t="s">
        <v>121</v>
      </c>
      <c r="U20" s="57" t="s">
        <v>122</v>
      </c>
    </row>
    <row r="21" spans="1:21" ht="15.75" customHeight="1">
      <c r="A21" s="59">
        <v>5888</v>
      </c>
      <c r="B21" s="60" t="s">
        <v>401</v>
      </c>
      <c r="C21" s="61" t="s">
        <v>402</v>
      </c>
      <c r="D21" s="62" t="s">
        <v>123</v>
      </c>
      <c r="E21" s="63">
        <v>21</v>
      </c>
      <c r="F21" s="64">
        <v>1</v>
      </c>
      <c r="G21" s="64"/>
      <c r="H21" s="64"/>
      <c r="I21" s="64">
        <v>1</v>
      </c>
      <c r="J21" s="64">
        <v>1</v>
      </c>
      <c r="K21" s="64"/>
      <c r="L21" s="64"/>
      <c r="M21" s="64"/>
      <c r="N21" s="64">
        <v>9</v>
      </c>
      <c r="O21" s="65">
        <f aca="true" t="shared" si="4" ref="O21:O33">(1-((N21*0.003)+(M21*0.13)+(L21*0.05)+(K21*0.03)+(J21*0.09)+(I21*0.03)+(H21*0.02)+(G21*0.14)+(F21*0.03)))*E21</f>
        <v>17.282999999999998</v>
      </c>
      <c r="P21" s="66">
        <f aca="true" t="shared" si="5" ref="P21:P33">ROUND((SQRT(O21)+2.6)/10,4)</f>
        <v>0.6757</v>
      </c>
      <c r="Q21" s="67">
        <v>0.5243055555555556</v>
      </c>
      <c r="R21" s="67">
        <v>0.570324074074074</v>
      </c>
      <c r="S21" s="67">
        <f aca="true" t="shared" si="6" ref="S21:S33">R21-Q21</f>
        <v>0.04601851851851846</v>
      </c>
      <c r="T21" s="67">
        <f aca="true" t="shared" si="7" ref="T21:T33">S21*P21</f>
        <v>0.03109471296296292</v>
      </c>
      <c r="U21" s="66">
        <v>1</v>
      </c>
    </row>
    <row r="22" spans="1:21" ht="15.75" customHeight="1">
      <c r="A22" s="59"/>
      <c r="B22" s="60" t="s">
        <v>155</v>
      </c>
      <c r="C22" s="61" t="s">
        <v>156</v>
      </c>
      <c r="D22" s="62" t="s">
        <v>124</v>
      </c>
      <c r="E22" s="63">
        <v>27</v>
      </c>
      <c r="F22" s="64"/>
      <c r="G22" s="64"/>
      <c r="H22" s="64"/>
      <c r="I22" s="64"/>
      <c r="J22" s="64">
        <v>1</v>
      </c>
      <c r="K22" s="64"/>
      <c r="L22" s="64"/>
      <c r="M22" s="64"/>
      <c r="N22" s="64">
        <v>12</v>
      </c>
      <c r="O22" s="65">
        <f t="shared" si="4"/>
        <v>23.598</v>
      </c>
      <c r="P22" s="66">
        <f t="shared" si="5"/>
        <v>0.7458</v>
      </c>
      <c r="Q22" s="67">
        <v>0.5243055555555556</v>
      </c>
      <c r="R22" s="67">
        <v>0.5675</v>
      </c>
      <c r="S22" s="67">
        <f t="shared" si="6"/>
        <v>0.043194444444444424</v>
      </c>
      <c r="T22" s="67">
        <f t="shared" si="7"/>
        <v>0.032214416666666655</v>
      </c>
      <c r="U22" s="66">
        <v>2</v>
      </c>
    </row>
    <row r="23" spans="1:21" ht="15.75" customHeight="1">
      <c r="A23" s="59">
        <v>5005</v>
      </c>
      <c r="B23" s="60" t="s">
        <v>314</v>
      </c>
      <c r="C23" s="61" t="s">
        <v>315</v>
      </c>
      <c r="D23" s="62" t="s">
        <v>316</v>
      </c>
      <c r="E23" s="63">
        <v>27</v>
      </c>
      <c r="F23" s="64"/>
      <c r="G23" s="64"/>
      <c r="H23" s="64"/>
      <c r="I23" s="64"/>
      <c r="J23" s="64">
        <v>1</v>
      </c>
      <c r="K23" s="64">
        <v>1</v>
      </c>
      <c r="L23" s="64"/>
      <c r="M23" s="64"/>
      <c r="N23" s="64">
        <v>12</v>
      </c>
      <c r="O23" s="65">
        <f t="shared" si="4"/>
        <v>22.788</v>
      </c>
      <c r="P23" s="66">
        <f t="shared" si="5"/>
        <v>0.7374</v>
      </c>
      <c r="Q23" s="67">
        <v>0.5243055555555556</v>
      </c>
      <c r="R23" s="67">
        <v>0.5682523148148148</v>
      </c>
      <c r="S23" s="67">
        <f t="shared" si="6"/>
        <v>0.04394675925925917</v>
      </c>
      <c r="T23" s="67">
        <f t="shared" si="7"/>
        <v>0.032406340277777716</v>
      </c>
      <c r="U23" s="66">
        <v>3</v>
      </c>
    </row>
    <row r="24" spans="1:21" ht="15.75" customHeight="1">
      <c r="A24" s="59">
        <v>3989</v>
      </c>
      <c r="B24" s="60" t="s">
        <v>203</v>
      </c>
      <c r="C24" s="61" t="s">
        <v>204</v>
      </c>
      <c r="D24" s="62" t="s">
        <v>205</v>
      </c>
      <c r="E24" s="63">
        <v>34</v>
      </c>
      <c r="F24" s="64">
        <v>1</v>
      </c>
      <c r="G24" s="64"/>
      <c r="H24" s="64"/>
      <c r="I24" s="64">
        <v>1</v>
      </c>
      <c r="J24" s="64">
        <v>1</v>
      </c>
      <c r="K24" s="64"/>
      <c r="L24" s="64"/>
      <c r="M24" s="64"/>
      <c r="N24" s="64">
        <v>11</v>
      </c>
      <c r="O24" s="65">
        <f t="shared" si="4"/>
        <v>27.778</v>
      </c>
      <c r="P24" s="66">
        <f t="shared" si="5"/>
        <v>0.787</v>
      </c>
      <c r="Q24" s="67">
        <v>0.5243055555555556</v>
      </c>
      <c r="R24" s="67">
        <v>0.5665393518518519</v>
      </c>
      <c r="S24" s="67">
        <f t="shared" si="6"/>
        <v>0.04223379629629631</v>
      </c>
      <c r="T24" s="67">
        <f t="shared" si="7"/>
        <v>0.0332379976851852</v>
      </c>
      <c r="U24" s="66">
        <v>4</v>
      </c>
    </row>
    <row r="25" spans="1:21" ht="15.75" customHeight="1">
      <c r="A25" s="59"/>
      <c r="B25" s="60" t="s">
        <v>274</v>
      </c>
      <c r="C25" s="61" t="s">
        <v>275</v>
      </c>
      <c r="D25" s="62" t="s">
        <v>276</v>
      </c>
      <c r="E25" s="63">
        <v>21.5</v>
      </c>
      <c r="F25" s="64"/>
      <c r="G25" s="64"/>
      <c r="H25" s="64"/>
      <c r="I25" s="64">
        <v>1</v>
      </c>
      <c r="J25" s="64">
        <v>1</v>
      </c>
      <c r="K25" s="64"/>
      <c r="L25" s="64"/>
      <c r="M25" s="64"/>
      <c r="N25" s="64">
        <v>15</v>
      </c>
      <c r="O25" s="65">
        <f t="shared" si="4"/>
        <v>17.9525</v>
      </c>
      <c r="P25" s="66">
        <f t="shared" si="5"/>
        <v>0.6837</v>
      </c>
      <c r="Q25" s="67">
        <v>0.5243055555555556</v>
      </c>
      <c r="R25" s="67">
        <v>0.5732523148148149</v>
      </c>
      <c r="S25" s="67">
        <f t="shared" si="6"/>
        <v>0.04894675925925929</v>
      </c>
      <c r="T25" s="67">
        <f t="shared" si="7"/>
        <v>0.03346489930555557</v>
      </c>
      <c r="U25" s="66">
        <v>5</v>
      </c>
    </row>
    <row r="26" spans="1:21" ht="15.75" customHeight="1">
      <c r="A26" s="59">
        <v>6171</v>
      </c>
      <c r="B26" s="60" t="s">
        <v>206</v>
      </c>
      <c r="C26" s="61" t="s">
        <v>207</v>
      </c>
      <c r="D26" s="62" t="s">
        <v>129</v>
      </c>
      <c r="E26" s="63">
        <v>27.75</v>
      </c>
      <c r="F26" s="64"/>
      <c r="G26" s="64"/>
      <c r="H26" s="64"/>
      <c r="I26" s="64"/>
      <c r="J26" s="64">
        <v>1</v>
      </c>
      <c r="K26" s="64"/>
      <c r="L26" s="64"/>
      <c r="M26" s="64"/>
      <c r="N26" s="64">
        <v>7</v>
      </c>
      <c r="O26" s="65">
        <f t="shared" si="4"/>
        <v>24.66975</v>
      </c>
      <c r="P26" s="66">
        <f t="shared" si="5"/>
        <v>0.7567</v>
      </c>
      <c r="Q26" s="67">
        <v>0.5243055555555556</v>
      </c>
      <c r="R26" s="67">
        <v>0.5685648148148148</v>
      </c>
      <c r="S26" s="67">
        <f t="shared" si="6"/>
        <v>0.04425925925925922</v>
      </c>
      <c r="T26" s="67">
        <f t="shared" si="7"/>
        <v>0.033490981481481455</v>
      </c>
      <c r="U26" s="66">
        <v>6</v>
      </c>
    </row>
    <row r="27" spans="1:21" ht="15.75" customHeight="1">
      <c r="A27" s="59">
        <v>2377</v>
      </c>
      <c r="B27" s="60" t="s">
        <v>369</v>
      </c>
      <c r="C27" s="61" t="s">
        <v>370</v>
      </c>
      <c r="D27" s="62" t="s">
        <v>125</v>
      </c>
      <c r="E27" s="63">
        <v>26.25</v>
      </c>
      <c r="F27" s="64"/>
      <c r="G27" s="64"/>
      <c r="H27" s="64"/>
      <c r="I27" s="64"/>
      <c r="J27" s="64"/>
      <c r="K27" s="64"/>
      <c r="L27" s="64"/>
      <c r="M27" s="64"/>
      <c r="N27" s="64">
        <v>11</v>
      </c>
      <c r="O27" s="65">
        <f t="shared" si="4"/>
        <v>25.38375</v>
      </c>
      <c r="P27" s="66">
        <f t="shared" si="5"/>
        <v>0.7638</v>
      </c>
      <c r="Q27" s="67">
        <v>0.5243055555555556</v>
      </c>
      <c r="R27" s="67">
        <v>0.5683796296296296</v>
      </c>
      <c r="S27" s="67">
        <f t="shared" si="6"/>
        <v>0.04407407407407404</v>
      </c>
      <c r="T27" s="67">
        <f t="shared" si="7"/>
        <v>0.03366377777777776</v>
      </c>
      <c r="U27" s="66">
        <v>7</v>
      </c>
    </row>
    <row r="28" spans="1:21" ht="15.75" customHeight="1">
      <c r="A28" s="59">
        <v>5861</v>
      </c>
      <c r="B28" s="60" t="s">
        <v>403</v>
      </c>
      <c r="C28" s="61" t="s">
        <v>404</v>
      </c>
      <c r="D28" s="62" t="s">
        <v>405</v>
      </c>
      <c r="E28" s="63">
        <v>28.75</v>
      </c>
      <c r="F28" s="64">
        <v>1</v>
      </c>
      <c r="G28" s="64"/>
      <c r="H28" s="64"/>
      <c r="I28" s="64">
        <v>1</v>
      </c>
      <c r="J28" s="64"/>
      <c r="K28" s="64"/>
      <c r="L28" s="64"/>
      <c r="M28" s="64"/>
      <c r="N28" s="64">
        <v>6</v>
      </c>
      <c r="O28" s="65">
        <f t="shared" si="4"/>
        <v>26.5075</v>
      </c>
      <c r="P28" s="66">
        <f t="shared" si="5"/>
        <v>0.7749</v>
      </c>
      <c r="Q28" s="67">
        <v>0.5243055555555556</v>
      </c>
      <c r="R28" s="67">
        <v>0.5682523148148148</v>
      </c>
      <c r="S28" s="67">
        <f t="shared" si="6"/>
        <v>0.04394675925925917</v>
      </c>
      <c r="T28" s="67">
        <f t="shared" si="7"/>
        <v>0.03405434374999993</v>
      </c>
      <c r="U28" s="66">
        <v>8</v>
      </c>
    </row>
    <row r="29" spans="1:21" ht="15.75" customHeight="1">
      <c r="A29" s="59">
        <v>5791</v>
      </c>
      <c r="B29" s="60" t="s">
        <v>406</v>
      </c>
      <c r="C29" s="61" t="s">
        <v>404</v>
      </c>
      <c r="D29" s="62" t="s">
        <v>132</v>
      </c>
      <c r="E29" s="63">
        <v>28.75</v>
      </c>
      <c r="F29" s="64">
        <v>1</v>
      </c>
      <c r="G29" s="64"/>
      <c r="H29" s="64"/>
      <c r="I29" s="64"/>
      <c r="J29" s="64"/>
      <c r="K29" s="64"/>
      <c r="L29" s="64"/>
      <c r="M29" s="64"/>
      <c r="N29" s="64">
        <v>6</v>
      </c>
      <c r="O29" s="65">
        <f t="shared" si="4"/>
        <v>27.369999999999997</v>
      </c>
      <c r="P29" s="66">
        <f t="shared" si="5"/>
        <v>0.7832</v>
      </c>
      <c r="Q29" s="67">
        <v>0.5243055555555556</v>
      </c>
      <c r="R29" s="67">
        <v>0.5686805555555555</v>
      </c>
      <c r="S29" s="67">
        <f t="shared" si="6"/>
        <v>0.04437499999999994</v>
      </c>
      <c r="T29" s="67">
        <f t="shared" si="7"/>
        <v>0.03475449999999995</v>
      </c>
      <c r="U29" s="66">
        <v>9</v>
      </c>
    </row>
    <row r="30" spans="1:21" ht="15.75" customHeight="1">
      <c r="A30" s="59">
        <v>5629</v>
      </c>
      <c r="B30" s="60" t="s">
        <v>407</v>
      </c>
      <c r="C30" s="61" t="s">
        <v>408</v>
      </c>
      <c r="D30" s="62" t="s">
        <v>135</v>
      </c>
      <c r="E30" s="63">
        <v>18.25</v>
      </c>
      <c r="F30" s="64"/>
      <c r="G30" s="64"/>
      <c r="H30" s="64"/>
      <c r="I30" s="64"/>
      <c r="J30" s="64">
        <v>1</v>
      </c>
      <c r="K30" s="64"/>
      <c r="L30" s="64"/>
      <c r="M30" s="64"/>
      <c r="N30" s="64">
        <v>13</v>
      </c>
      <c r="O30" s="65">
        <f t="shared" si="4"/>
        <v>15.89575</v>
      </c>
      <c r="P30" s="66">
        <f t="shared" si="5"/>
        <v>0.6587</v>
      </c>
      <c r="Q30" s="67">
        <v>0.5243055555555556</v>
      </c>
      <c r="R30" s="67">
        <v>0.5785300925925926</v>
      </c>
      <c r="S30" s="67">
        <f t="shared" si="6"/>
        <v>0.054224537037037</v>
      </c>
      <c r="T30" s="67">
        <f t="shared" si="7"/>
        <v>0.03571770254629627</v>
      </c>
      <c r="U30" s="66">
        <v>10</v>
      </c>
    </row>
    <row r="31" spans="1:21" ht="15.75" customHeight="1">
      <c r="A31" s="59">
        <v>4858</v>
      </c>
      <c r="B31" s="60" t="s">
        <v>409</v>
      </c>
      <c r="C31" s="61" t="s">
        <v>410</v>
      </c>
      <c r="D31" s="62" t="s">
        <v>128</v>
      </c>
      <c r="E31" s="63">
        <v>18.5</v>
      </c>
      <c r="F31" s="64"/>
      <c r="G31" s="64"/>
      <c r="H31" s="64"/>
      <c r="I31" s="64"/>
      <c r="J31" s="64"/>
      <c r="K31" s="64"/>
      <c r="L31" s="64"/>
      <c r="M31" s="64"/>
      <c r="N31" s="64"/>
      <c r="O31" s="65">
        <f t="shared" si="4"/>
        <v>18.5</v>
      </c>
      <c r="P31" s="66">
        <f t="shared" si="5"/>
        <v>0.6901</v>
      </c>
      <c r="Q31" s="67">
        <v>0.5243055555555556</v>
      </c>
      <c r="R31" s="67">
        <v>0.5766087962962964</v>
      </c>
      <c r="S31" s="67">
        <f t="shared" si="6"/>
        <v>0.052303240740740775</v>
      </c>
      <c r="T31" s="67">
        <f t="shared" si="7"/>
        <v>0.03609446643518521</v>
      </c>
      <c r="U31" s="66">
        <v>11</v>
      </c>
    </row>
    <row r="32" spans="1:21" ht="15.75" customHeight="1">
      <c r="A32" s="59"/>
      <c r="B32" s="60" t="s">
        <v>380</v>
      </c>
      <c r="C32" s="61" t="s">
        <v>381</v>
      </c>
      <c r="D32" s="62" t="s">
        <v>134</v>
      </c>
      <c r="E32" s="63">
        <v>19</v>
      </c>
      <c r="F32" s="64"/>
      <c r="G32" s="64"/>
      <c r="H32" s="64"/>
      <c r="I32" s="64">
        <v>1</v>
      </c>
      <c r="J32" s="64"/>
      <c r="K32" s="64"/>
      <c r="L32" s="64"/>
      <c r="M32" s="64"/>
      <c r="N32" s="64">
        <v>21</v>
      </c>
      <c r="O32" s="65">
        <f t="shared" si="4"/>
        <v>17.233</v>
      </c>
      <c r="P32" s="66">
        <f t="shared" si="5"/>
        <v>0.6751</v>
      </c>
      <c r="Q32" s="67">
        <v>0.5243055555555556</v>
      </c>
      <c r="R32" s="67">
        <v>0.5787962962962964</v>
      </c>
      <c r="S32" s="67">
        <f t="shared" si="6"/>
        <v>0.054490740740740784</v>
      </c>
      <c r="T32" s="67">
        <f t="shared" si="7"/>
        <v>0.03678669907407411</v>
      </c>
      <c r="U32" s="66">
        <v>12</v>
      </c>
    </row>
    <row r="33" spans="1:21" ht="15.75" customHeight="1">
      <c r="A33" s="59">
        <v>2744</v>
      </c>
      <c r="B33" s="60" t="s">
        <v>411</v>
      </c>
      <c r="C33" s="61" t="s">
        <v>412</v>
      </c>
      <c r="D33" s="62" t="s">
        <v>136</v>
      </c>
      <c r="E33" s="63">
        <v>18.5</v>
      </c>
      <c r="F33" s="64"/>
      <c r="G33" s="64"/>
      <c r="H33" s="64"/>
      <c r="I33" s="64"/>
      <c r="J33" s="64"/>
      <c r="K33" s="64"/>
      <c r="L33" s="64"/>
      <c r="M33" s="64"/>
      <c r="N33" s="64">
        <v>25</v>
      </c>
      <c r="O33" s="65">
        <f t="shared" si="4"/>
        <v>17.1125</v>
      </c>
      <c r="P33" s="66">
        <f t="shared" si="5"/>
        <v>0.6737</v>
      </c>
      <c r="Q33" s="67">
        <v>0.5243055555555556</v>
      </c>
      <c r="R33" s="67">
        <v>0.5841550925925926</v>
      </c>
      <c r="S33" s="67">
        <f t="shared" si="6"/>
        <v>0.05984953703703699</v>
      </c>
      <c r="T33" s="67">
        <f t="shared" si="7"/>
        <v>0.04032063310185182</v>
      </c>
      <c r="U33" s="66">
        <v>13</v>
      </c>
    </row>
  </sheetData>
  <printOptions/>
  <pageMargins left="0.3937007874015748" right="0" top="0.3937007874015748" bottom="0.5905511811023623" header="0.5118110236220472" footer="0.5118110236220472"/>
  <pageSetup horizontalDpi="400" verticalDpi="4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2"/>
  <sheetViews>
    <sheetView zoomScale="75" zoomScaleNormal="75" workbookViewId="0" topLeftCell="A1">
      <selection activeCell="D28" sqref="D28"/>
    </sheetView>
  </sheetViews>
  <sheetFormatPr defaultColWidth="9.00390625" defaultRowHeight="19.5" customHeight="1"/>
  <cols>
    <col min="1" max="1" width="6.125" style="54" customWidth="1"/>
    <col min="2" max="2" width="15.625" style="54" bestFit="1" customWidth="1"/>
    <col min="3" max="3" width="15.00390625" style="54" bestFit="1" customWidth="1"/>
    <col min="4" max="4" width="11.50390625" style="54" customWidth="1"/>
    <col min="5" max="5" width="6.25390625" style="54" bestFit="1" customWidth="1"/>
    <col min="6" max="6" width="4.25390625" style="54" bestFit="1" customWidth="1"/>
    <col min="7" max="7" width="3.875" style="54" bestFit="1" customWidth="1"/>
    <col min="8" max="8" width="3.75390625" style="54" bestFit="1" customWidth="1"/>
    <col min="9" max="9" width="3.875" style="54" bestFit="1" customWidth="1"/>
    <col min="10" max="10" width="3.625" style="54" bestFit="1" customWidth="1"/>
    <col min="11" max="12" width="4.00390625" style="54" bestFit="1" customWidth="1"/>
    <col min="13" max="13" width="3.75390625" style="54" bestFit="1" customWidth="1"/>
    <col min="14" max="14" width="5.375" style="54" bestFit="1" customWidth="1"/>
    <col min="15" max="15" width="7.25390625" style="54" bestFit="1" customWidth="1"/>
    <col min="16" max="16" width="7.625" style="54" bestFit="1" customWidth="1"/>
    <col min="17" max="18" width="8.625" style="54" bestFit="1" customWidth="1"/>
    <col min="19" max="20" width="9.125" style="54" bestFit="1" customWidth="1"/>
    <col min="21" max="21" width="4.50390625" style="54" customWidth="1"/>
    <col min="22" max="22" width="8.25390625" style="54" bestFit="1" customWidth="1"/>
    <col min="23" max="23" width="9.00390625" style="54" customWidth="1"/>
    <col min="24" max="24" width="4.50390625" style="54" bestFit="1" customWidth="1"/>
    <col min="25" max="16384" width="9.00390625" style="54" customWidth="1"/>
  </cols>
  <sheetData>
    <row r="1" spans="1:21" ht="19.5" customHeight="1">
      <c r="A1" s="27" t="s">
        <v>426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ht="19.5" customHeight="1">
      <c r="A2" s="27" t="s">
        <v>413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4" spans="1:22" ht="19.5" customHeight="1">
      <c r="A4" s="32" t="s">
        <v>543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81"/>
      <c r="U4" s="82" t="s">
        <v>544</v>
      </c>
      <c r="V4" s="94">
        <v>1</v>
      </c>
    </row>
    <row r="5" spans="1:24" s="93" customFormat="1" ht="19.5" customHeight="1">
      <c r="A5" s="35" t="s">
        <v>429</v>
      </c>
      <c r="B5" s="36" t="s">
        <v>430</v>
      </c>
      <c r="C5" s="36" t="s">
        <v>431</v>
      </c>
      <c r="D5" s="36" t="s">
        <v>432</v>
      </c>
      <c r="E5" s="36" t="s">
        <v>433</v>
      </c>
      <c r="F5" s="36" t="s">
        <v>458</v>
      </c>
      <c r="G5" s="36" t="s">
        <v>459</v>
      </c>
      <c r="H5" s="36" t="s">
        <v>460</v>
      </c>
      <c r="I5" s="36" t="s">
        <v>461</v>
      </c>
      <c r="J5" s="36" t="s">
        <v>462</v>
      </c>
      <c r="K5" s="36" t="s">
        <v>463</v>
      </c>
      <c r="L5" s="36" t="s">
        <v>464</v>
      </c>
      <c r="M5" s="36" t="s">
        <v>465</v>
      </c>
      <c r="N5" s="36" t="s">
        <v>115</v>
      </c>
      <c r="O5" s="36" t="s">
        <v>116</v>
      </c>
      <c r="P5" s="36" t="s">
        <v>150</v>
      </c>
      <c r="Q5" s="36" t="s">
        <v>151</v>
      </c>
      <c r="R5" s="36" t="s">
        <v>152</v>
      </c>
      <c r="S5" s="36" t="s">
        <v>120</v>
      </c>
      <c r="T5" s="36" t="s">
        <v>121</v>
      </c>
      <c r="U5" s="36" t="s">
        <v>122</v>
      </c>
      <c r="X5" s="93" t="s">
        <v>415</v>
      </c>
    </row>
    <row r="6" spans="1:21" s="28" customFormat="1" ht="19.5" customHeight="1">
      <c r="A6" s="37">
        <v>5823</v>
      </c>
      <c r="B6" s="38" t="s">
        <v>545</v>
      </c>
      <c r="C6" s="39" t="s">
        <v>546</v>
      </c>
      <c r="D6" s="40" t="s">
        <v>282</v>
      </c>
      <c r="E6" s="41">
        <v>20.75</v>
      </c>
      <c r="F6" s="42">
        <v>1</v>
      </c>
      <c r="G6" s="42"/>
      <c r="H6" s="42"/>
      <c r="I6" s="42">
        <v>1</v>
      </c>
      <c r="J6" s="42">
        <v>1</v>
      </c>
      <c r="K6" s="42"/>
      <c r="L6" s="42"/>
      <c r="M6" s="42"/>
      <c r="N6" s="42">
        <v>9</v>
      </c>
      <c r="O6" s="43">
        <f aca="true" t="shared" si="0" ref="O6:O21">(1-((N6*0.003)+(M6*0.13)+(L6*0.05)+(K6*0.03)+(J6*0.09)+(I6*0.03)+(H6*0.02)+(G6*0.14)+(F6*0.03)))*E6</f>
        <v>17.07725</v>
      </c>
      <c r="P6" s="42">
        <f aca="true" t="shared" si="1" ref="P6:P21">ROUND((SQRT(O6)+2.6)/10,4)</f>
        <v>0.6732</v>
      </c>
      <c r="Q6" s="44">
        <v>0.7916666666666666</v>
      </c>
      <c r="R6" s="44">
        <v>0.6268518518518519</v>
      </c>
      <c r="S6" s="44">
        <f>R6-Q6+$V$4</f>
        <v>0.8351851851851853</v>
      </c>
      <c r="T6" s="44">
        <f aca="true" t="shared" si="2" ref="T6:T17">S6*P6</f>
        <v>0.5622466666666668</v>
      </c>
      <c r="U6" s="42">
        <v>1</v>
      </c>
    </row>
    <row r="7" spans="1:21" s="28" customFormat="1" ht="19.5" customHeight="1">
      <c r="A7" s="37"/>
      <c r="B7" s="38" t="s">
        <v>473</v>
      </c>
      <c r="C7" s="39" t="s">
        <v>474</v>
      </c>
      <c r="D7" s="40" t="s">
        <v>475</v>
      </c>
      <c r="E7" s="41">
        <v>21.5</v>
      </c>
      <c r="F7" s="42"/>
      <c r="G7" s="42"/>
      <c r="H7" s="42"/>
      <c r="I7" s="42">
        <v>1</v>
      </c>
      <c r="J7" s="42">
        <v>1</v>
      </c>
      <c r="K7" s="42"/>
      <c r="L7" s="42"/>
      <c r="M7" s="42"/>
      <c r="N7" s="42">
        <v>15</v>
      </c>
      <c r="O7" s="43">
        <f t="shared" si="0"/>
        <v>17.9525</v>
      </c>
      <c r="P7" s="42">
        <f t="shared" si="1"/>
        <v>0.6837</v>
      </c>
      <c r="Q7" s="44">
        <v>0.7916666666666666</v>
      </c>
      <c r="R7" s="44">
        <v>0.6147453703703704</v>
      </c>
      <c r="S7" s="44">
        <f aca="true" t="shared" si="3" ref="S7:S17">R7-Q7+$V$4</f>
        <v>0.8230787037037037</v>
      </c>
      <c r="T7" s="44">
        <f t="shared" si="2"/>
        <v>0.5627389097222222</v>
      </c>
      <c r="U7" s="42">
        <v>2</v>
      </c>
    </row>
    <row r="8" spans="1:24" s="28" customFormat="1" ht="19.5" customHeight="1">
      <c r="A8" s="37">
        <v>2744</v>
      </c>
      <c r="B8" s="38" t="s">
        <v>443</v>
      </c>
      <c r="C8" s="39" t="s">
        <v>444</v>
      </c>
      <c r="D8" s="40" t="s">
        <v>136</v>
      </c>
      <c r="E8" s="41">
        <v>18.5</v>
      </c>
      <c r="F8" s="42"/>
      <c r="G8" s="42"/>
      <c r="H8" s="42"/>
      <c r="I8" s="42"/>
      <c r="J8" s="42"/>
      <c r="K8" s="42">
        <v>1</v>
      </c>
      <c r="L8" s="42"/>
      <c r="M8" s="42"/>
      <c r="N8" s="42">
        <v>25</v>
      </c>
      <c r="O8" s="43">
        <f t="shared" si="0"/>
        <v>16.5575</v>
      </c>
      <c r="P8" s="42">
        <f t="shared" si="1"/>
        <v>0.6669</v>
      </c>
      <c r="Q8" s="44">
        <v>0.7916666666666666</v>
      </c>
      <c r="R8" s="44">
        <v>0.643900462962963</v>
      </c>
      <c r="S8" s="44">
        <f t="shared" si="3"/>
        <v>0.8522337962962964</v>
      </c>
      <c r="T8" s="44">
        <f t="shared" si="2"/>
        <v>0.5683547187500001</v>
      </c>
      <c r="U8" s="42">
        <v>3</v>
      </c>
      <c r="X8" s="28">
        <v>1</v>
      </c>
    </row>
    <row r="9" spans="1:21" s="28" customFormat="1" ht="19.5" customHeight="1">
      <c r="A9" s="37">
        <v>6171</v>
      </c>
      <c r="B9" s="38" t="s">
        <v>476</v>
      </c>
      <c r="C9" s="39" t="s">
        <v>477</v>
      </c>
      <c r="D9" s="40" t="s">
        <v>129</v>
      </c>
      <c r="E9" s="41">
        <v>27.75</v>
      </c>
      <c r="F9" s="42"/>
      <c r="G9" s="42"/>
      <c r="H9" s="42"/>
      <c r="I9" s="42"/>
      <c r="J9" s="42">
        <v>1</v>
      </c>
      <c r="K9" s="42"/>
      <c r="L9" s="42"/>
      <c r="M9" s="42"/>
      <c r="N9" s="42">
        <v>7</v>
      </c>
      <c r="O9" s="43">
        <f t="shared" si="0"/>
        <v>24.66975</v>
      </c>
      <c r="P9" s="42">
        <f t="shared" si="1"/>
        <v>0.7567</v>
      </c>
      <c r="Q9" s="44">
        <v>0.7916666666666666</v>
      </c>
      <c r="R9" s="44">
        <v>0.550787037037037</v>
      </c>
      <c r="S9" s="44">
        <f t="shared" si="3"/>
        <v>0.7591203703703704</v>
      </c>
      <c r="T9" s="44">
        <f t="shared" si="2"/>
        <v>0.5744263842592593</v>
      </c>
      <c r="U9" s="42">
        <v>4</v>
      </c>
    </row>
    <row r="10" spans="1:24" s="28" customFormat="1" ht="19.5" customHeight="1">
      <c r="A10" s="37"/>
      <c r="B10" s="38" t="s">
        <v>424</v>
      </c>
      <c r="C10" s="39" t="s">
        <v>425</v>
      </c>
      <c r="D10" s="40" t="s">
        <v>423</v>
      </c>
      <c r="E10" s="41">
        <v>24.75</v>
      </c>
      <c r="F10" s="42">
        <v>1</v>
      </c>
      <c r="G10" s="42"/>
      <c r="H10" s="42"/>
      <c r="I10" s="42"/>
      <c r="J10" s="42">
        <v>1</v>
      </c>
      <c r="K10" s="42"/>
      <c r="L10" s="42"/>
      <c r="M10" s="42"/>
      <c r="N10" s="42">
        <v>2</v>
      </c>
      <c r="O10" s="43">
        <f t="shared" si="0"/>
        <v>21.6315</v>
      </c>
      <c r="P10" s="42">
        <f t="shared" si="1"/>
        <v>0.7251</v>
      </c>
      <c r="Q10" s="44">
        <v>0.7916666666666666</v>
      </c>
      <c r="R10" s="44">
        <v>0.6242824074074075</v>
      </c>
      <c r="S10" s="44">
        <f t="shared" si="3"/>
        <v>0.8326157407407409</v>
      </c>
      <c r="T10" s="44">
        <f t="shared" si="2"/>
        <v>0.6037296736111112</v>
      </c>
      <c r="U10" s="42">
        <v>5</v>
      </c>
      <c r="X10" s="28">
        <v>1</v>
      </c>
    </row>
    <row r="11" spans="1:24" s="28" customFormat="1" ht="19.5" customHeight="1">
      <c r="A11" s="37">
        <v>3989</v>
      </c>
      <c r="B11" s="38" t="s">
        <v>203</v>
      </c>
      <c r="C11" s="39" t="s">
        <v>204</v>
      </c>
      <c r="D11" s="40" t="s">
        <v>205</v>
      </c>
      <c r="E11" s="41">
        <v>34</v>
      </c>
      <c r="F11" s="42">
        <v>1</v>
      </c>
      <c r="G11" s="42"/>
      <c r="H11" s="42"/>
      <c r="I11" s="42">
        <v>1</v>
      </c>
      <c r="J11" s="42">
        <v>1</v>
      </c>
      <c r="K11" s="42"/>
      <c r="L11" s="42"/>
      <c r="M11" s="42"/>
      <c r="N11" s="42">
        <v>11</v>
      </c>
      <c r="O11" s="43">
        <f t="shared" si="0"/>
        <v>27.778</v>
      </c>
      <c r="P11" s="42">
        <f t="shared" si="1"/>
        <v>0.787</v>
      </c>
      <c r="Q11" s="44">
        <v>0.7916666666666666</v>
      </c>
      <c r="R11" s="44">
        <v>0.5628125</v>
      </c>
      <c r="S11" s="44">
        <f t="shared" si="3"/>
        <v>0.7711458333333334</v>
      </c>
      <c r="T11" s="44">
        <f t="shared" si="2"/>
        <v>0.6068917708333335</v>
      </c>
      <c r="U11" s="42">
        <v>6</v>
      </c>
      <c r="X11" s="28">
        <v>1</v>
      </c>
    </row>
    <row r="12" spans="1:24" s="28" customFormat="1" ht="19.5" customHeight="1">
      <c r="A12" s="37"/>
      <c r="B12" s="38" t="s">
        <v>155</v>
      </c>
      <c r="C12" s="39" t="s">
        <v>156</v>
      </c>
      <c r="D12" s="40" t="s">
        <v>124</v>
      </c>
      <c r="E12" s="41">
        <v>27</v>
      </c>
      <c r="F12" s="42"/>
      <c r="G12" s="42"/>
      <c r="H12" s="42"/>
      <c r="I12" s="42"/>
      <c r="J12" s="42">
        <v>1</v>
      </c>
      <c r="K12" s="42"/>
      <c r="L12" s="42"/>
      <c r="M12" s="42"/>
      <c r="N12" s="42">
        <v>12</v>
      </c>
      <c r="O12" s="43">
        <f t="shared" si="0"/>
        <v>23.598</v>
      </c>
      <c r="P12" s="42">
        <f t="shared" si="1"/>
        <v>0.7458</v>
      </c>
      <c r="Q12" s="44">
        <v>0.7916666666666666</v>
      </c>
      <c r="R12" s="44">
        <v>0.6168287037037037</v>
      </c>
      <c r="S12" s="44">
        <f t="shared" si="3"/>
        <v>0.825162037037037</v>
      </c>
      <c r="T12" s="44">
        <f t="shared" si="2"/>
        <v>0.6154058472222222</v>
      </c>
      <c r="U12" s="42">
        <v>7</v>
      </c>
      <c r="X12" s="28">
        <v>1</v>
      </c>
    </row>
    <row r="13" spans="1:24" s="28" customFormat="1" ht="19.5" customHeight="1">
      <c r="A13" s="37">
        <v>5791</v>
      </c>
      <c r="B13" s="38" t="s">
        <v>309</v>
      </c>
      <c r="C13" s="39" t="s">
        <v>310</v>
      </c>
      <c r="D13" s="40" t="s">
        <v>132</v>
      </c>
      <c r="E13" s="41">
        <v>28.75</v>
      </c>
      <c r="F13" s="42"/>
      <c r="G13" s="42"/>
      <c r="H13" s="42"/>
      <c r="I13" s="42"/>
      <c r="J13" s="42"/>
      <c r="K13" s="42"/>
      <c r="L13" s="42"/>
      <c r="M13" s="42"/>
      <c r="N13" s="42">
        <v>6</v>
      </c>
      <c r="O13" s="43">
        <f t="shared" si="0"/>
        <v>28.232499999999998</v>
      </c>
      <c r="P13" s="42">
        <f t="shared" si="1"/>
        <v>0.7913</v>
      </c>
      <c r="Q13" s="44">
        <v>0.7916666666666666</v>
      </c>
      <c r="R13" s="44">
        <v>0.5731828703703704</v>
      </c>
      <c r="S13" s="44">
        <f t="shared" si="3"/>
        <v>0.7815162037037038</v>
      </c>
      <c r="T13" s="44">
        <f t="shared" si="2"/>
        <v>0.6184137719907408</v>
      </c>
      <c r="U13" s="42">
        <v>8</v>
      </c>
      <c r="X13" s="28">
        <v>1</v>
      </c>
    </row>
    <row r="14" spans="1:24" s="28" customFormat="1" ht="19.5" customHeight="1">
      <c r="A14" s="42"/>
      <c r="B14" s="38" t="s">
        <v>487</v>
      </c>
      <c r="C14" s="39" t="s">
        <v>488</v>
      </c>
      <c r="D14" s="40" t="s">
        <v>422</v>
      </c>
      <c r="E14" s="41">
        <v>31</v>
      </c>
      <c r="F14" s="42"/>
      <c r="G14" s="42"/>
      <c r="H14" s="42"/>
      <c r="I14" s="42"/>
      <c r="J14" s="42"/>
      <c r="K14" s="42"/>
      <c r="L14" s="42"/>
      <c r="M14" s="42"/>
      <c r="N14" s="42">
        <v>7</v>
      </c>
      <c r="O14" s="43">
        <f t="shared" si="0"/>
        <v>30.349</v>
      </c>
      <c r="P14" s="42">
        <f t="shared" si="1"/>
        <v>0.8109</v>
      </c>
      <c r="Q14" s="44">
        <v>0.7916666666666666</v>
      </c>
      <c r="R14" s="44">
        <v>0.577974537037037</v>
      </c>
      <c r="S14" s="44">
        <f t="shared" si="3"/>
        <v>0.7863078703703704</v>
      </c>
      <c r="T14" s="44">
        <f t="shared" si="2"/>
        <v>0.6376170520833333</v>
      </c>
      <c r="U14" s="42">
        <v>9</v>
      </c>
      <c r="X14" s="28">
        <v>1</v>
      </c>
    </row>
    <row r="15" spans="1:21" s="28" customFormat="1" ht="19.5" customHeight="1">
      <c r="A15" s="37">
        <v>5861</v>
      </c>
      <c r="B15" s="38" t="s">
        <v>489</v>
      </c>
      <c r="C15" s="39" t="s">
        <v>442</v>
      </c>
      <c r="D15" s="40" t="s">
        <v>490</v>
      </c>
      <c r="E15" s="41">
        <v>28.75</v>
      </c>
      <c r="F15" s="42">
        <v>1</v>
      </c>
      <c r="G15" s="42"/>
      <c r="H15" s="42"/>
      <c r="I15" s="42">
        <v>1</v>
      </c>
      <c r="J15" s="42"/>
      <c r="K15" s="42"/>
      <c r="L15" s="42"/>
      <c r="M15" s="42"/>
      <c r="N15" s="42">
        <v>6</v>
      </c>
      <c r="O15" s="43">
        <f t="shared" si="0"/>
        <v>26.5075</v>
      </c>
      <c r="P15" s="42">
        <f t="shared" si="1"/>
        <v>0.7749</v>
      </c>
      <c r="Q15" s="44">
        <v>0.7916666666666666</v>
      </c>
      <c r="R15" s="44">
        <v>0.6162847222222222</v>
      </c>
      <c r="S15" s="44">
        <f t="shared" si="3"/>
        <v>0.8246180555555556</v>
      </c>
      <c r="T15" s="44">
        <f t="shared" si="2"/>
        <v>0.63899653125</v>
      </c>
      <c r="U15" s="42">
        <v>10</v>
      </c>
    </row>
    <row r="16" spans="1:24" s="28" customFormat="1" ht="19.5" customHeight="1">
      <c r="A16" s="37">
        <v>6006</v>
      </c>
      <c r="B16" s="38" t="s">
        <v>491</v>
      </c>
      <c r="C16" s="39" t="s">
        <v>492</v>
      </c>
      <c r="D16" s="40" t="s">
        <v>420</v>
      </c>
      <c r="E16" s="41">
        <v>35.75</v>
      </c>
      <c r="F16" s="42"/>
      <c r="G16" s="42"/>
      <c r="H16" s="42"/>
      <c r="I16" s="42"/>
      <c r="J16" s="42"/>
      <c r="K16" s="42"/>
      <c r="L16" s="42"/>
      <c r="M16" s="42"/>
      <c r="N16" s="42">
        <v>4</v>
      </c>
      <c r="O16" s="43">
        <f t="shared" si="0"/>
        <v>35.321</v>
      </c>
      <c r="P16" s="42">
        <f t="shared" si="1"/>
        <v>0.8543</v>
      </c>
      <c r="Q16" s="44">
        <v>0.7916666666666666</v>
      </c>
      <c r="R16" s="44">
        <v>0.5504745370370371</v>
      </c>
      <c r="S16" s="44">
        <f t="shared" si="3"/>
        <v>0.7588078703703705</v>
      </c>
      <c r="T16" s="44">
        <f t="shared" si="2"/>
        <v>0.6482495636574075</v>
      </c>
      <c r="U16" s="42">
        <v>11</v>
      </c>
      <c r="X16" s="28">
        <v>1</v>
      </c>
    </row>
    <row r="17" spans="1:24" s="28" customFormat="1" ht="19.5" customHeight="1">
      <c r="A17" s="37">
        <v>5443</v>
      </c>
      <c r="B17" s="38" t="s">
        <v>440</v>
      </c>
      <c r="C17" s="39" t="s">
        <v>441</v>
      </c>
      <c r="D17" s="40" t="s">
        <v>421</v>
      </c>
      <c r="E17" s="41">
        <v>34.75</v>
      </c>
      <c r="F17" s="42"/>
      <c r="G17" s="42"/>
      <c r="H17" s="42"/>
      <c r="I17" s="42"/>
      <c r="J17" s="42"/>
      <c r="K17" s="42"/>
      <c r="L17" s="42"/>
      <c r="M17" s="42"/>
      <c r="N17" s="42">
        <v>10</v>
      </c>
      <c r="O17" s="43">
        <f t="shared" si="0"/>
        <v>33.707499999999996</v>
      </c>
      <c r="P17" s="42">
        <f t="shared" si="1"/>
        <v>0.8406</v>
      </c>
      <c r="Q17" s="44">
        <v>0.7916666666666666</v>
      </c>
      <c r="R17" s="44">
        <v>0.5705555555555556</v>
      </c>
      <c r="S17" s="44">
        <f t="shared" si="3"/>
        <v>0.778888888888889</v>
      </c>
      <c r="T17" s="44">
        <f t="shared" si="2"/>
        <v>0.654734</v>
      </c>
      <c r="U17" s="42">
        <v>12</v>
      </c>
      <c r="X17" s="28">
        <v>1</v>
      </c>
    </row>
    <row r="18" spans="1:21" s="28" customFormat="1" ht="19.5" customHeight="1">
      <c r="A18" s="37">
        <v>5005</v>
      </c>
      <c r="B18" s="38" t="s">
        <v>41</v>
      </c>
      <c r="C18" s="39" t="s">
        <v>42</v>
      </c>
      <c r="D18" s="40" t="s">
        <v>43</v>
      </c>
      <c r="E18" s="41">
        <v>27</v>
      </c>
      <c r="F18" s="42"/>
      <c r="G18" s="42"/>
      <c r="H18" s="42"/>
      <c r="I18" s="42"/>
      <c r="J18" s="42">
        <v>1</v>
      </c>
      <c r="K18" s="42">
        <v>1</v>
      </c>
      <c r="L18" s="42"/>
      <c r="M18" s="42"/>
      <c r="N18" s="42">
        <v>12</v>
      </c>
      <c r="O18" s="43">
        <f t="shared" si="0"/>
        <v>22.788</v>
      </c>
      <c r="P18" s="42">
        <f t="shared" si="1"/>
        <v>0.7374</v>
      </c>
      <c r="Q18" s="44">
        <v>0.7916666666666666</v>
      </c>
      <c r="R18" s="44" t="s">
        <v>493</v>
      </c>
      <c r="S18" s="44" t="s">
        <v>493</v>
      </c>
      <c r="T18" s="44" t="s">
        <v>493</v>
      </c>
      <c r="U18" s="44" t="s">
        <v>493</v>
      </c>
    </row>
    <row r="19" spans="1:24" s="28" customFormat="1" ht="19.5" customHeight="1">
      <c r="A19" s="37">
        <v>5888</v>
      </c>
      <c r="B19" s="38" t="s">
        <v>494</v>
      </c>
      <c r="C19" s="39" t="s">
        <v>495</v>
      </c>
      <c r="D19" s="40" t="s">
        <v>123</v>
      </c>
      <c r="E19" s="41">
        <v>21</v>
      </c>
      <c r="F19" s="42">
        <v>1</v>
      </c>
      <c r="G19" s="42"/>
      <c r="H19" s="42"/>
      <c r="I19" s="42">
        <v>1</v>
      </c>
      <c r="J19" s="42">
        <v>1</v>
      </c>
      <c r="K19" s="42"/>
      <c r="L19" s="42"/>
      <c r="M19" s="42"/>
      <c r="N19" s="42">
        <v>9</v>
      </c>
      <c r="O19" s="43">
        <f t="shared" si="0"/>
        <v>17.282999999999998</v>
      </c>
      <c r="P19" s="42">
        <f t="shared" si="1"/>
        <v>0.6757</v>
      </c>
      <c r="Q19" s="44">
        <v>0.7916666666666666</v>
      </c>
      <c r="R19" s="44" t="s">
        <v>82</v>
      </c>
      <c r="S19" s="44" t="s">
        <v>82</v>
      </c>
      <c r="T19" s="44" t="s">
        <v>82</v>
      </c>
      <c r="U19" s="44" t="s">
        <v>82</v>
      </c>
      <c r="X19" s="28">
        <v>1</v>
      </c>
    </row>
    <row r="20" spans="1:24" s="28" customFormat="1" ht="19.5" customHeight="1">
      <c r="A20" s="37">
        <v>5629</v>
      </c>
      <c r="B20" s="38" t="s">
        <v>382</v>
      </c>
      <c r="C20" s="39" t="s">
        <v>383</v>
      </c>
      <c r="D20" s="40" t="s">
        <v>135</v>
      </c>
      <c r="E20" s="41">
        <v>18.25</v>
      </c>
      <c r="F20" s="42"/>
      <c r="G20" s="42"/>
      <c r="H20" s="42"/>
      <c r="I20" s="42"/>
      <c r="J20" s="42">
        <v>1</v>
      </c>
      <c r="K20" s="42"/>
      <c r="L20" s="42"/>
      <c r="M20" s="42"/>
      <c r="N20" s="42">
        <v>13</v>
      </c>
      <c r="O20" s="43">
        <f t="shared" si="0"/>
        <v>15.89575</v>
      </c>
      <c r="P20" s="42">
        <f t="shared" si="1"/>
        <v>0.6587</v>
      </c>
      <c r="Q20" s="44">
        <v>0.7916666666666666</v>
      </c>
      <c r="R20" s="44" t="s">
        <v>493</v>
      </c>
      <c r="S20" s="44" t="s">
        <v>493</v>
      </c>
      <c r="T20" s="44" t="s">
        <v>493</v>
      </c>
      <c r="U20" s="44" t="s">
        <v>493</v>
      </c>
      <c r="X20" s="28">
        <v>1</v>
      </c>
    </row>
    <row r="21" spans="1:21" s="28" customFormat="1" ht="19.5" customHeight="1">
      <c r="A21" s="37">
        <v>6114</v>
      </c>
      <c r="B21" s="38" t="s">
        <v>44</v>
      </c>
      <c r="C21" s="39" t="s">
        <v>45</v>
      </c>
      <c r="D21" s="40" t="s">
        <v>231</v>
      </c>
      <c r="E21" s="41">
        <v>16.75</v>
      </c>
      <c r="F21" s="42">
        <v>1</v>
      </c>
      <c r="G21" s="42"/>
      <c r="H21" s="42"/>
      <c r="I21" s="42">
        <v>1</v>
      </c>
      <c r="J21" s="42">
        <v>1</v>
      </c>
      <c r="K21" s="42"/>
      <c r="L21" s="42">
        <v>1</v>
      </c>
      <c r="M21" s="42"/>
      <c r="N21" s="42">
        <v>26</v>
      </c>
      <c r="O21" s="43">
        <f t="shared" si="0"/>
        <v>12.093499999999999</v>
      </c>
      <c r="P21" s="42">
        <f t="shared" si="1"/>
        <v>0.6078</v>
      </c>
      <c r="Q21" s="44">
        <v>0.7916666666666666</v>
      </c>
      <c r="R21" s="44" t="s">
        <v>499</v>
      </c>
      <c r="S21" s="44" t="s">
        <v>499</v>
      </c>
      <c r="T21" s="44" t="s">
        <v>499</v>
      </c>
      <c r="U21" s="44" t="s">
        <v>499</v>
      </c>
    </row>
    <row r="22" spans="1:21" s="83" customFormat="1" ht="19.5" customHeight="1">
      <c r="A22" s="84"/>
      <c r="B22" s="85"/>
      <c r="C22" s="86"/>
      <c r="D22" s="87"/>
      <c r="E22" s="88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91"/>
      <c r="Q22" s="92"/>
      <c r="R22" s="92"/>
      <c r="S22" s="92"/>
      <c r="T22" s="92"/>
      <c r="U22" s="91"/>
    </row>
    <row r="23" spans="1:21" s="83" customFormat="1" ht="19.5" customHeight="1">
      <c r="A23" s="84"/>
      <c r="B23" s="85"/>
      <c r="C23" s="86"/>
      <c r="D23" s="87"/>
      <c r="E23" s="88"/>
      <c r="F23" s="89"/>
      <c r="G23" s="89"/>
      <c r="H23" s="89"/>
      <c r="I23" s="89"/>
      <c r="J23" s="89"/>
      <c r="K23" s="89"/>
      <c r="L23" s="89"/>
      <c r="M23" s="89"/>
      <c r="N23" s="89"/>
      <c r="O23" s="90"/>
      <c r="P23" s="91"/>
      <c r="Q23" s="92"/>
      <c r="R23" s="92"/>
      <c r="S23" s="92"/>
      <c r="T23" s="92"/>
      <c r="U23" s="91"/>
    </row>
    <row r="24" spans="1:21" s="83" customFormat="1" ht="19.5" customHeight="1">
      <c r="A24" s="84"/>
      <c r="B24" s="36" t="s">
        <v>430</v>
      </c>
      <c r="C24" s="36" t="s">
        <v>431</v>
      </c>
      <c r="D24" s="36" t="s">
        <v>554</v>
      </c>
      <c r="E24" s="88" t="s">
        <v>553</v>
      </c>
      <c r="F24" s="89"/>
      <c r="G24" s="89"/>
      <c r="H24" s="89"/>
      <c r="I24" s="89"/>
      <c r="J24" s="89"/>
      <c r="K24" s="89"/>
      <c r="L24" s="89"/>
      <c r="M24" s="89"/>
      <c r="N24" s="89"/>
      <c r="O24" s="90"/>
      <c r="P24" s="91"/>
      <c r="Q24" s="92"/>
      <c r="R24" s="92"/>
      <c r="S24" s="92"/>
      <c r="T24" s="92"/>
      <c r="U24" s="91"/>
    </row>
    <row r="25" spans="2:5" s="83" customFormat="1" ht="19.5" customHeight="1">
      <c r="B25" s="38" t="s">
        <v>41</v>
      </c>
      <c r="C25" s="39" t="s">
        <v>42</v>
      </c>
      <c r="D25" s="41">
        <v>27</v>
      </c>
      <c r="E25" s="41">
        <v>26.5</v>
      </c>
    </row>
    <row r="26" spans="2:5" s="83" customFormat="1" ht="19.5" customHeight="1">
      <c r="B26" s="60" t="s">
        <v>369</v>
      </c>
      <c r="C26" s="61" t="s">
        <v>370</v>
      </c>
      <c r="D26" s="63">
        <v>26.25</v>
      </c>
      <c r="E26" s="63">
        <v>26</v>
      </c>
    </row>
    <row r="27" spans="2:5" s="83" customFormat="1" ht="19.5" customHeight="1">
      <c r="B27" s="38" t="s">
        <v>473</v>
      </c>
      <c r="C27" s="39" t="s">
        <v>474</v>
      </c>
      <c r="D27" s="41">
        <v>21.5</v>
      </c>
      <c r="E27" s="41">
        <v>21.25</v>
      </c>
    </row>
    <row r="28" spans="2:5" s="83" customFormat="1" ht="19.5" customHeight="1">
      <c r="B28" s="38" t="s">
        <v>494</v>
      </c>
      <c r="C28" s="39" t="s">
        <v>495</v>
      </c>
      <c r="D28" s="41">
        <v>21</v>
      </c>
      <c r="E28" s="41">
        <v>21</v>
      </c>
    </row>
    <row r="29" spans="2:5" s="83" customFormat="1" ht="19.5" customHeight="1">
      <c r="B29" s="60" t="s">
        <v>380</v>
      </c>
      <c r="C29" s="61" t="s">
        <v>381</v>
      </c>
      <c r="D29" s="63">
        <v>19</v>
      </c>
      <c r="E29" s="63">
        <v>18.5</v>
      </c>
    </row>
    <row r="30" spans="2:5" s="83" customFormat="1" ht="19.5" customHeight="1">
      <c r="B30" s="38" t="s">
        <v>443</v>
      </c>
      <c r="C30" s="39" t="s">
        <v>444</v>
      </c>
      <c r="D30" s="41">
        <v>18.5</v>
      </c>
      <c r="E30" s="41">
        <v>18</v>
      </c>
    </row>
    <row r="31" spans="2:5" s="83" customFormat="1" ht="19.5" customHeight="1">
      <c r="B31" s="38" t="s">
        <v>382</v>
      </c>
      <c r="C31" s="39" t="s">
        <v>383</v>
      </c>
      <c r="D31" s="41">
        <v>18.25</v>
      </c>
      <c r="E31" s="41">
        <v>17.75</v>
      </c>
    </row>
    <row r="32" spans="2:5" s="83" customFormat="1" ht="19.5" customHeight="1">
      <c r="B32" s="38" t="s">
        <v>44</v>
      </c>
      <c r="C32" s="39" t="s">
        <v>45</v>
      </c>
      <c r="D32" s="41">
        <v>16.75</v>
      </c>
      <c r="E32" s="41">
        <v>16.25</v>
      </c>
    </row>
  </sheetData>
  <printOptions/>
  <pageMargins left="0.1968503937007874" right="0" top="0.3937007874015748" bottom="0.5905511811023623" header="0.5118110236220472" footer="0.5118110236220472"/>
  <pageSetup horizontalDpi="400" verticalDpi="4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2"/>
  <sheetViews>
    <sheetView zoomScale="75" zoomScaleNormal="75" workbookViewId="0" topLeftCell="A1">
      <selection activeCell="A1" sqref="A1"/>
    </sheetView>
  </sheetViews>
  <sheetFormatPr defaultColWidth="9.00390625" defaultRowHeight="18.75" customHeight="1"/>
  <cols>
    <col min="1" max="1" width="6.00390625" style="54" bestFit="1" customWidth="1"/>
    <col min="2" max="2" width="15.625" style="54" bestFit="1" customWidth="1"/>
    <col min="3" max="3" width="14.625" style="54" customWidth="1"/>
    <col min="4" max="4" width="12.125" style="54" bestFit="1" customWidth="1"/>
    <col min="5" max="5" width="8.00390625" style="54" customWidth="1"/>
    <col min="6" max="14" width="3.125" style="54" customWidth="1"/>
    <col min="15" max="15" width="8.00390625" style="54" bestFit="1" customWidth="1"/>
    <col min="16" max="16" width="6.875" style="54" customWidth="1"/>
    <col min="17" max="18" width="10.00390625" style="54" bestFit="1" customWidth="1"/>
    <col min="19" max="20" width="9.625" style="54" bestFit="1" customWidth="1"/>
    <col min="21" max="21" width="4.625" style="54" customWidth="1"/>
    <col min="22" max="16384" width="9.00390625" style="54" customWidth="1"/>
  </cols>
  <sheetData>
    <row r="1" spans="1:21" ht="18" customHeight="1">
      <c r="A1" s="27" t="s">
        <v>426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ht="18" customHeight="1">
      <c r="A2" s="27" t="s">
        <v>413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ht="18" customHeight="1">
      <c r="A3" s="32" t="s">
        <v>427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81"/>
      <c r="U3" s="82"/>
    </row>
    <row r="4" spans="20:22" s="27" customFormat="1" ht="18" customHeight="1">
      <c r="T4" s="33"/>
      <c r="U4" s="34" t="s">
        <v>428</v>
      </c>
      <c r="V4" s="95">
        <v>1</v>
      </c>
    </row>
    <row r="5" spans="1:21" s="93" customFormat="1" ht="18" customHeight="1">
      <c r="A5" s="99" t="s">
        <v>137</v>
      </c>
      <c r="B5" s="57" t="s">
        <v>138</v>
      </c>
      <c r="C5" s="57" t="s">
        <v>139</v>
      </c>
      <c r="D5" s="57" t="s">
        <v>140</v>
      </c>
      <c r="E5" s="57" t="s">
        <v>141</v>
      </c>
      <c r="F5" s="57" t="s">
        <v>142</v>
      </c>
      <c r="G5" s="57" t="s">
        <v>143</v>
      </c>
      <c r="H5" s="57" t="s">
        <v>144</v>
      </c>
      <c r="I5" s="57" t="s">
        <v>145</v>
      </c>
      <c r="J5" s="57" t="s">
        <v>146</v>
      </c>
      <c r="K5" s="57" t="s">
        <v>147</v>
      </c>
      <c r="L5" s="57" t="s">
        <v>148</v>
      </c>
      <c r="M5" s="57" t="s">
        <v>149</v>
      </c>
      <c r="N5" s="57" t="s">
        <v>115</v>
      </c>
      <c r="O5" s="57" t="s">
        <v>116</v>
      </c>
      <c r="P5" s="57" t="s">
        <v>150</v>
      </c>
      <c r="Q5" s="57" t="s">
        <v>151</v>
      </c>
      <c r="R5" s="57" t="s">
        <v>152</v>
      </c>
      <c r="S5" s="57" t="s">
        <v>120</v>
      </c>
      <c r="T5" s="57" t="s">
        <v>121</v>
      </c>
      <c r="U5" s="57" t="s">
        <v>122</v>
      </c>
    </row>
    <row r="6" spans="1:21" s="27" customFormat="1" ht="18" customHeight="1">
      <c r="A6" s="37">
        <v>6159</v>
      </c>
      <c r="B6" s="38" t="s">
        <v>466</v>
      </c>
      <c r="C6" s="39" t="s">
        <v>467</v>
      </c>
      <c r="D6" s="40" t="s">
        <v>418</v>
      </c>
      <c r="E6" s="41">
        <v>36.5</v>
      </c>
      <c r="F6" s="42"/>
      <c r="G6" s="42"/>
      <c r="H6" s="42"/>
      <c r="I6" s="42"/>
      <c r="J6" s="42"/>
      <c r="K6" s="42"/>
      <c r="L6" s="42"/>
      <c r="M6" s="42"/>
      <c r="N6" s="42"/>
      <c r="O6" s="43">
        <f aca="true" t="shared" si="0" ref="O6:O30">(1-((N6*0.003)+(M6*0.13)+(L6*0.05)+(K6*0.03)+(J6*0.09)+(I6*0.03)+(H6*0.02)+(G6*0.14)+(F6*0.03)))*E6</f>
        <v>36.5</v>
      </c>
      <c r="P6" s="42">
        <f aca="true" t="shared" si="1" ref="P6:P30">ROUND((SQRT(O6)+2.6)/10,4)</f>
        <v>0.8642</v>
      </c>
      <c r="Q6" s="44">
        <v>0.7916666666666666</v>
      </c>
      <c r="R6" s="44">
        <v>0.294375</v>
      </c>
      <c r="S6" s="44">
        <f>R6-Q6+$V$4</f>
        <v>0.5027083333333333</v>
      </c>
      <c r="T6" s="44">
        <f aca="true" t="shared" si="2" ref="T6:T25">S6*P6</f>
        <v>0.4344405416666666</v>
      </c>
      <c r="U6" s="42">
        <v>1</v>
      </c>
    </row>
    <row r="7" spans="1:21" s="27" customFormat="1" ht="18" customHeight="1">
      <c r="A7" s="37">
        <v>2211</v>
      </c>
      <c r="B7" s="38" t="s">
        <v>468</v>
      </c>
      <c r="C7" s="39" t="s">
        <v>469</v>
      </c>
      <c r="D7" s="40" t="s">
        <v>470</v>
      </c>
      <c r="E7" s="41">
        <v>44</v>
      </c>
      <c r="F7" s="42"/>
      <c r="G7" s="42"/>
      <c r="H7" s="42"/>
      <c r="I7" s="42"/>
      <c r="J7" s="42"/>
      <c r="K7" s="42"/>
      <c r="L7" s="42"/>
      <c r="M7" s="42"/>
      <c r="N7" s="42"/>
      <c r="O7" s="43">
        <f t="shared" si="0"/>
        <v>44</v>
      </c>
      <c r="P7" s="42">
        <f t="shared" si="1"/>
        <v>0.9233</v>
      </c>
      <c r="Q7" s="44">
        <v>0.7916666666666666</v>
      </c>
      <c r="R7" s="44">
        <v>0.3322800925925926</v>
      </c>
      <c r="S7" s="44">
        <f aca="true" t="shared" si="3" ref="S7:S25">R7-Q7+$V$4</f>
        <v>0.540613425925926</v>
      </c>
      <c r="T7" s="44">
        <f t="shared" si="2"/>
        <v>0.4991483761574075</v>
      </c>
      <c r="U7" s="42">
        <v>2</v>
      </c>
    </row>
    <row r="8" spans="1:21" s="27" customFormat="1" ht="18" customHeight="1">
      <c r="A8" s="37">
        <v>6319</v>
      </c>
      <c r="B8" s="38" t="s">
        <v>434</v>
      </c>
      <c r="C8" s="39" t="s">
        <v>435</v>
      </c>
      <c r="D8" s="40" t="s">
        <v>436</v>
      </c>
      <c r="E8" s="41">
        <v>32.75</v>
      </c>
      <c r="F8" s="42"/>
      <c r="G8" s="42"/>
      <c r="H8" s="42"/>
      <c r="I8" s="42"/>
      <c r="J8" s="42"/>
      <c r="K8" s="42"/>
      <c r="L8" s="42"/>
      <c r="M8" s="42"/>
      <c r="N8" s="42"/>
      <c r="O8" s="43">
        <f t="shared" si="0"/>
        <v>32.75</v>
      </c>
      <c r="P8" s="42">
        <f t="shared" si="1"/>
        <v>0.8323</v>
      </c>
      <c r="Q8" s="44">
        <v>0.7916666666666666</v>
      </c>
      <c r="R8" s="44">
        <v>0.39649305555555553</v>
      </c>
      <c r="S8" s="44">
        <f t="shared" si="3"/>
        <v>0.604826388888889</v>
      </c>
      <c r="T8" s="44">
        <f t="shared" si="2"/>
        <v>0.5033970034722223</v>
      </c>
      <c r="U8" s="42">
        <v>3</v>
      </c>
    </row>
    <row r="9" spans="1:21" s="27" customFormat="1" ht="18" customHeight="1">
      <c r="A9" s="37">
        <v>1725</v>
      </c>
      <c r="B9" s="38" t="s">
        <v>437</v>
      </c>
      <c r="C9" s="39" t="s">
        <v>438</v>
      </c>
      <c r="D9" s="40" t="s">
        <v>439</v>
      </c>
      <c r="E9" s="41">
        <v>32.75</v>
      </c>
      <c r="F9" s="42"/>
      <c r="G9" s="42"/>
      <c r="H9" s="42"/>
      <c r="I9" s="42"/>
      <c r="J9" s="42"/>
      <c r="K9" s="42"/>
      <c r="L9" s="42"/>
      <c r="M9" s="42"/>
      <c r="N9" s="42"/>
      <c r="O9" s="43">
        <f t="shared" si="0"/>
        <v>32.75</v>
      </c>
      <c r="P9" s="42">
        <f t="shared" si="1"/>
        <v>0.8323</v>
      </c>
      <c r="Q9" s="44">
        <v>0.7916666666666666</v>
      </c>
      <c r="R9" s="44">
        <v>0.4496296296296296</v>
      </c>
      <c r="S9" s="44">
        <f t="shared" si="3"/>
        <v>0.657962962962963</v>
      </c>
      <c r="T9" s="44">
        <f t="shared" si="2"/>
        <v>0.5476225740740741</v>
      </c>
      <c r="U9" s="42">
        <v>4</v>
      </c>
    </row>
    <row r="10" spans="1:21" s="27" customFormat="1" ht="18" customHeight="1">
      <c r="A10" s="37">
        <v>5823</v>
      </c>
      <c r="B10" s="38" t="s">
        <v>471</v>
      </c>
      <c r="C10" s="39" t="s">
        <v>472</v>
      </c>
      <c r="D10" s="40" t="s">
        <v>282</v>
      </c>
      <c r="E10" s="41">
        <v>20.75</v>
      </c>
      <c r="F10" s="42">
        <v>1</v>
      </c>
      <c r="G10" s="42"/>
      <c r="H10" s="42"/>
      <c r="I10" s="42">
        <v>1</v>
      </c>
      <c r="J10" s="42">
        <v>1</v>
      </c>
      <c r="K10" s="42"/>
      <c r="L10" s="42"/>
      <c r="M10" s="42"/>
      <c r="N10" s="42">
        <v>9</v>
      </c>
      <c r="O10" s="43">
        <f t="shared" si="0"/>
        <v>17.07725</v>
      </c>
      <c r="P10" s="42">
        <f t="shared" si="1"/>
        <v>0.6732</v>
      </c>
      <c r="Q10" s="44">
        <v>0.7916666666666666</v>
      </c>
      <c r="R10" s="44">
        <v>0.6268518518518519</v>
      </c>
      <c r="S10" s="44">
        <f t="shared" si="3"/>
        <v>0.8351851851851853</v>
      </c>
      <c r="T10" s="44">
        <f t="shared" si="2"/>
        <v>0.5622466666666668</v>
      </c>
      <c r="U10" s="42">
        <v>5</v>
      </c>
    </row>
    <row r="11" spans="1:21" s="27" customFormat="1" ht="18" customHeight="1">
      <c r="A11" s="37"/>
      <c r="B11" s="38" t="s">
        <v>473</v>
      </c>
      <c r="C11" s="39" t="s">
        <v>474</v>
      </c>
      <c r="D11" s="40" t="s">
        <v>475</v>
      </c>
      <c r="E11" s="41">
        <v>21.5</v>
      </c>
      <c r="F11" s="42"/>
      <c r="G11" s="42"/>
      <c r="H11" s="42"/>
      <c r="I11" s="42">
        <v>1</v>
      </c>
      <c r="J11" s="42">
        <v>1</v>
      </c>
      <c r="K11" s="42"/>
      <c r="L11" s="42"/>
      <c r="M11" s="42"/>
      <c r="N11" s="42">
        <v>15</v>
      </c>
      <c r="O11" s="43">
        <f t="shared" si="0"/>
        <v>17.9525</v>
      </c>
      <c r="P11" s="42">
        <f t="shared" si="1"/>
        <v>0.6837</v>
      </c>
      <c r="Q11" s="44">
        <v>0.7916666666666666</v>
      </c>
      <c r="R11" s="44">
        <v>0.6147453703703704</v>
      </c>
      <c r="S11" s="44">
        <f t="shared" si="3"/>
        <v>0.8230787037037037</v>
      </c>
      <c r="T11" s="44">
        <f t="shared" si="2"/>
        <v>0.5627389097222222</v>
      </c>
      <c r="U11" s="42">
        <v>6</v>
      </c>
    </row>
    <row r="12" spans="1:21" s="27" customFormat="1" ht="18" customHeight="1">
      <c r="A12" s="37">
        <v>2744</v>
      </c>
      <c r="B12" s="38" t="s">
        <v>443</v>
      </c>
      <c r="C12" s="39" t="s">
        <v>444</v>
      </c>
      <c r="D12" s="40" t="s">
        <v>136</v>
      </c>
      <c r="E12" s="41">
        <v>18.5</v>
      </c>
      <c r="F12" s="42"/>
      <c r="G12" s="42"/>
      <c r="H12" s="42"/>
      <c r="I12" s="42"/>
      <c r="J12" s="42"/>
      <c r="K12" s="42">
        <v>1</v>
      </c>
      <c r="L12" s="42"/>
      <c r="M12" s="42"/>
      <c r="N12" s="42">
        <v>25</v>
      </c>
      <c r="O12" s="43">
        <f t="shared" si="0"/>
        <v>16.5575</v>
      </c>
      <c r="P12" s="42">
        <f t="shared" si="1"/>
        <v>0.6669</v>
      </c>
      <c r="Q12" s="44">
        <v>0.7916666666666666</v>
      </c>
      <c r="R12" s="44">
        <v>0.643900462962963</v>
      </c>
      <c r="S12" s="44">
        <f t="shared" si="3"/>
        <v>0.8522337962962964</v>
      </c>
      <c r="T12" s="44">
        <f t="shared" si="2"/>
        <v>0.5683547187500001</v>
      </c>
      <c r="U12" s="42">
        <v>7</v>
      </c>
    </row>
    <row r="13" spans="1:21" s="27" customFormat="1" ht="18" customHeight="1">
      <c r="A13" s="37">
        <v>6171</v>
      </c>
      <c r="B13" s="38" t="s">
        <v>476</v>
      </c>
      <c r="C13" s="39" t="s">
        <v>477</v>
      </c>
      <c r="D13" s="40" t="s">
        <v>129</v>
      </c>
      <c r="E13" s="41">
        <v>27.75</v>
      </c>
      <c r="F13" s="42"/>
      <c r="G13" s="42"/>
      <c r="H13" s="42"/>
      <c r="I13" s="42"/>
      <c r="J13" s="42">
        <v>1</v>
      </c>
      <c r="K13" s="42"/>
      <c r="L13" s="42"/>
      <c r="M13" s="42"/>
      <c r="N13" s="42">
        <v>7</v>
      </c>
      <c r="O13" s="43">
        <f t="shared" si="0"/>
        <v>24.66975</v>
      </c>
      <c r="P13" s="42">
        <f t="shared" si="1"/>
        <v>0.7567</v>
      </c>
      <c r="Q13" s="44">
        <v>0.7916666666666666</v>
      </c>
      <c r="R13" s="44">
        <v>0.550787037037037</v>
      </c>
      <c r="S13" s="44">
        <f t="shared" si="3"/>
        <v>0.7591203703703704</v>
      </c>
      <c r="T13" s="44">
        <f t="shared" si="2"/>
        <v>0.5744263842592593</v>
      </c>
      <c r="U13" s="42">
        <v>8</v>
      </c>
    </row>
    <row r="14" spans="1:21" s="27" customFormat="1" ht="18" customHeight="1">
      <c r="A14" s="37">
        <v>5555</v>
      </c>
      <c r="B14" s="38" t="s">
        <v>478</v>
      </c>
      <c r="C14" s="39" t="s">
        <v>479</v>
      </c>
      <c r="D14" s="40" t="s">
        <v>480</v>
      </c>
      <c r="E14" s="41">
        <v>35.25</v>
      </c>
      <c r="F14" s="42"/>
      <c r="G14" s="42"/>
      <c r="H14" s="42"/>
      <c r="I14" s="42"/>
      <c r="J14" s="42"/>
      <c r="K14" s="42"/>
      <c r="L14" s="42"/>
      <c r="M14" s="42"/>
      <c r="N14" s="42"/>
      <c r="O14" s="43">
        <f t="shared" si="0"/>
        <v>35.25</v>
      </c>
      <c r="P14" s="42">
        <f t="shared" si="1"/>
        <v>0.8537</v>
      </c>
      <c r="Q14" s="44">
        <v>0.7916666666666666</v>
      </c>
      <c r="R14" s="44">
        <v>0.4717476851851852</v>
      </c>
      <c r="S14" s="44">
        <f t="shared" si="3"/>
        <v>0.6800810185185185</v>
      </c>
      <c r="T14" s="44">
        <f t="shared" si="2"/>
        <v>0.5805851655092593</v>
      </c>
      <c r="U14" s="42">
        <v>9</v>
      </c>
    </row>
    <row r="15" spans="1:21" s="27" customFormat="1" ht="18" customHeight="1">
      <c r="A15" s="37"/>
      <c r="B15" s="38" t="s">
        <v>424</v>
      </c>
      <c r="C15" s="39" t="s">
        <v>425</v>
      </c>
      <c r="D15" s="40" t="s">
        <v>423</v>
      </c>
      <c r="E15" s="41">
        <v>24.75</v>
      </c>
      <c r="F15" s="42">
        <v>1</v>
      </c>
      <c r="G15" s="42"/>
      <c r="H15" s="42"/>
      <c r="I15" s="42"/>
      <c r="J15" s="42">
        <v>1</v>
      </c>
      <c r="K15" s="42"/>
      <c r="L15" s="42"/>
      <c r="M15" s="42"/>
      <c r="N15" s="42">
        <v>2</v>
      </c>
      <c r="O15" s="43">
        <f t="shared" si="0"/>
        <v>21.6315</v>
      </c>
      <c r="P15" s="42">
        <f t="shared" si="1"/>
        <v>0.7251</v>
      </c>
      <c r="Q15" s="44">
        <v>0.7916666666666666</v>
      </c>
      <c r="R15" s="44">
        <v>0.6242824074074075</v>
      </c>
      <c r="S15" s="44">
        <f t="shared" si="3"/>
        <v>0.8326157407407409</v>
      </c>
      <c r="T15" s="44">
        <f t="shared" si="2"/>
        <v>0.6037296736111112</v>
      </c>
      <c r="U15" s="42">
        <v>10</v>
      </c>
    </row>
    <row r="16" spans="1:21" s="27" customFormat="1" ht="18" customHeight="1">
      <c r="A16" s="37">
        <v>6350</v>
      </c>
      <c r="B16" s="38" t="s">
        <v>454</v>
      </c>
      <c r="C16" s="39" t="s">
        <v>455</v>
      </c>
      <c r="D16" s="40" t="s">
        <v>453</v>
      </c>
      <c r="E16" s="41">
        <v>29.75</v>
      </c>
      <c r="F16" s="42"/>
      <c r="G16" s="42"/>
      <c r="H16" s="42"/>
      <c r="I16" s="42"/>
      <c r="J16" s="42"/>
      <c r="K16" s="42"/>
      <c r="L16" s="42"/>
      <c r="M16" s="42"/>
      <c r="N16" s="42"/>
      <c r="O16" s="43">
        <f t="shared" si="0"/>
        <v>29.75</v>
      </c>
      <c r="P16" s="42">
        <f t="shared" si="1"/>
        <v>0.8054</v>
      </c>
      <c r="Q16" s="44">
        <v>0.7916666666666666</v>
      </c>
      <c r="R16" s="44">
        <v>0.5419560185185185</v>
      </c>
      <c r="S16" s="44">
        <f t="shared" si="3"/>
        <v>0.7502893518518519</v>
      </c>
      <c r="T16" s="44">
        <f t="shared" si="2"/>
        <v>0.6042830439814815</v>
      </c>
      <c r="U16" s="42">
        <v>11</v>
      </c>
    </row>
    <row r="17" spans="1:21" s="27" customFormat="1" ht="18" customHeight="1">
      <c r="A17" s="37">
        <v>3989</v>
      </c>
      <c r="B17" s="38" t="s">
        <v>203</v>
      </c>
      <c r="C17" s="39" t="s">
        <v>204</v>
      </c>
      <c r="D17" s="40" t="s">
        <v>205</v>
      </c>
      <c r="E17" s="41">
        <v>34</v>
      </c>
      <c r="F17" s="42">
        <v>1</v>
      </c>
      <c r="G17" s="42"/>
      <c r="H17" s="42"/>
      <c r="I17" s="42">
        <v>1</v>
      </c>
      <c r="J17" s="42">
        <v>1</v>
      </c>
      <c r="K17" s="42"/>
      <c r="L17" s="42"/>
      <c r="M17" s="42"/>
      <c r="N17" s="42">
        <v>11</v>
      </c>
      <c r="O17" s="43">
        <f t="shared" si="0"/>
        <v>27.778</v>
      </c>
      <c r="P17" s="42">
        <f t="shared" si="1"/>
        <v>0.787</v>
      </c>
      <c r="Q17" s="44">
        <v>0.7916666666666666</v>
      </c>
      <c r="R17" s="44">
        <v>0.5628125</v>
      </c>
      <c r="S17" s="44">
        <f t="shared" si="3"/>
        <v>0.7711458333333334</v>
      </c>
      <c r="T17" s="44">
        <f t="shared" si="2"/>
        <v>0.6068917708333335</v>
      </c>
      <c r="U17" s="42">
        <v>12</v>
      </c>
    </row>
    <row r="18" spans="1:21" s="27" customFormat="1" ht="18" customHeight="1">
      <c r="A18" s="37">
        <v>5741</v>
      </c>
      <c r="B18" s="38" t="s">
        <v>481</v>
      </c>
      <c r="C18" s="39" t="s">
        <v>482</v>
      </c>
      <c r="D18" s="40" t="s">
        <v>483</v>
      </c>
      <c r="E18" s="41">
        <v>30.5</v>
      </c>
      <c r="F18" s="42"/>
      <c r="G18" s="42"/>
      <c r="H18" s="42"/>
      <c r="I18" s="42"/>
      <c r="J18" s="42"/>
      <c r="K18" s="42"/>
      <c r="L18" s="42"/>
      <c r="M18" s="42"/>
      <c r="N18" s="42"/>
      <c r="O18" s="43">
        <f t="shared" si="0"/>
        <v>30.5</v>
      </c>
      <c r="P18" s="42">
        <f t="shared" si="1"/>
        <v>0.8123</v>
      </c>
      <c r="Q18" s="44">
        <v>0.7916666666666666</v>
      </c>
      <c r="R18" s="44">
        <v>0.5477777777777778</v>
      </c>
      <c r="S18" s="44">
        <f t="shared" si="3"/>
        <v>0.7561111111111112</v>
      </c>
      <c r="T18" s="44">
        <f t="shared" si="2"/>
        <v>0.6141890555555556</v>
      </c>
      <c r="U18" s="42">
        <v>13</v>
      </c>
    </row>
    <row r="19" spans="1:21" s="27" customFormat="1" ht="18" customHeight="1">
      <c r="A19" s="37"/>
      <c r="B19" s="38" t="s">
        <v>155</v>
      </c>
      <c r="C19" s="39" t="s">
        <v>156</v>
      </c>
      <c r="D19" s="40" t="s">
        <v>124</v>
      </c>
      <c r="E19" s="41">
        <v>27</v>
      </c>
      <c r="F19" s="42"/>
      <c r="G19" s="42"/>
      <c r="H19" s="42"/>
      <c r="I19" s="42"/>
      <c r="J19" s="42">
        <v>1</v>
      </c>
      <c r="K19" s="42"/>
      <c r="L19" s="42"/>
      <c r="M19" s="42"/>
      <c r="N19" s="42">
        <v>12</v>
      </c>
      <c r="O19" s="43">
        <f t="shared" si="0"/>
        <v>23.598</v>
      </c>
      <c r="P19" s="42">
        <f t="shared" si="1"/>
        <v>0.7458</v>
      </c>
      <c r="Q19" s="44">
        <v>0.7916666666666666</v>
      </c>
      <c r="R19" s="44">
        <v>0.6168287037037037</v>
      </c>
      <c r="S19" s="44">
        <f t="shared" si="3"/>
        <v>0.825162037037037</v>
      </c>
      <c r="T19" s="44">
        <f t="shared" si="2"/>
        <v>0.6154058472222222</v>
      </c>
      <c r="U19" s="42">
        <v>14</v>
      </c>
    </row>
    <row r="20" spans="1:21" s="27" customFormat="1" ht="18" customHeight="1">
      <c r="A20" s="37">
        <v>3000</v>
      </c>
      <c r="B20" s="38" t="s">
        <v>416</v>
      </c>
      <c r="C20" s="39" t="s">
        <v>484</v>
      </c>
      <c r="D20" s="40" t="s">
        <v>417</v>
      </c>
      <c r="E20" s="41">
        <v>43</v>
      </c>
      <c r="F20" s="42"/>
      <c r="G20" s="42"/>
      <c r="H20" s="42"/>
      <c r="I20" s="42"/>
      <c r="J20" s="42"/>
      <c r="K20" s="42"/>
      <c r="L20" s="42"/>
      <c r="M20" s="42"/>
      <c r="N20" s="42"/>
      <c r="O20" s="43">
        <f t="shared" si="0"/>
        <v>43</v>
      </c>
      <c r="P20" s="42">
        <f t="shared" si="1"/>
        <v>0.9157</v>
      </c>
      <c r="Q20" s="44">
        <v>0.7916666666666666</v>
      </c>
      <c r="R20" s="44">
        <v>0.46563657407407405</v>
      </c>
      <c r="S20" s="44">
        <f t="shared" si="3"/>
        <v>0.6739699074074075</v>
      </c>
      <c r="T20" s="44">
        <f t="shared" si="2"/>
        <v>0.6171542442129629</v>
      </c>
      <c r="U20" s="42">
        <v>15</v>
      </c>
    </row>
    <row r="21" spans="1:21" s="27" customFormat="1" ht="18" customHeight="1">
      <c r="A21" s="37">
        <v>5791</v>
      </c>
      <c r="B21" s="38" t="s">
        <v>485</v>
      </c>
      <c r="C21" s="39" t="s">
        <v>486</v>
      </c>
      <c r="D21" s="40" t="s">
        <v>132</v>
      </c>
      <c r="E21" s="41">
        <v>28.75</v>
      </c>
      <c r="F21" s="42"/>
      <c r="G21" s="42"/>
      <c r="H21" s="42"/>
      <c r="I21" s="42"/>
      <c r="J21" s="42"/>
      <c r="K21" s="42"/>
      <c r="L21" s="42"/>
      <c r="M21" s="42"/>
      <c r="N21" s="42">
        <v>6</v>
      </c>
      <c r="O21" s="43">
        <f t="shared" si="0"/>
        <v>28.232499999999998</v>
      </c>
      <c r="P21" s="42">
        <f t="shared" si="1"/>
        <v>0.7913</v>
      </c>
      <c r="Q21" s="44">
        <v>0.7916666666666666</v>
      </c>
      <c r="R21" s="44">
        <v>0.5731828703703704</v>
      </c>
      <c r="S21" s="44">
        <f t="shared" si="3"/>
        <v>0.7815162037037038</v>
      </c>
      <c r="T21" s="44">
        <f t="shared" si="2"/>
        <v>0.6184137719907408</v>
      </c>
      <c r="U21" s="42">
        <v>16</v>
      </c>
    </row>
    <row r="22" spans="1:21" s="27" customFormat="1" ht="18" customHeight="1">
      <c r="A22" s="42"/>
      <c r="B22" s="38" t="s">
        <v>487</v>
      </c>
      <c r="C22" s="39" t="s">
        <v>488</v>
      </c>
      <c r="D22" s="40" t="s">
        <v>422</v>
      </c>
      <c r="E22" s="41">
        <v>31</v>
      </c>
      <c r="F22" s="42"/>
      <c r="G22" s="42"/>
      <c r="H22" s="42"/>
      <c r="I22" s="42"/>
      <c r="J22" s="42"/>
      <c r="K22" s="42"/>
      <c r="L22" s="42"/>
      <c r="M22" s="42"/>
      <c r="N22" s="42">
        <v>7</v>
      </c>
      <c r="O22" s="43">
        <f t="shared" si="0"/>
        <v>30.349</v>
      </c>
      <c r="P22" s="42">
        <f t="shared" si="1"/>
        <v>0.8109</v>
      </c>
      <c r="Q22" s="44">
        <v>0.7916666666666666</v>
      </c>
      <c r="R22" s="44">
        <v>0.577974537037037</v>
      </c>
      <c r="S22" s="44">
        <f t="shared" si="3"/>
        <v>0.7863078703703704</v>
      </c>
      <c r="T22" s="44">
        <f t="shared" si="2"/>
        <v>0.6376170520833333</v>
      </c>
      <c r="U22" s="42">
        <v>17</v>
      </c>
    </row>
    <row r="23" spans="1:21" s="27" customFormat="1" ht="18" customHeight="1">
      <c r="A23" s="37">
        <v>5861</v>
      </c>
      <c r="B23" s="38" t="s">
        <v>489</v>
      </c>
      <c r="C23" s="39" t="s">
        <v>442</v>
      </c>
      <c r="D23" s="40" t="s">
        <v>490</v>
      </c>
      <c r="E23" s="41">
        <v>28.75</v>
      </c>
      <c r="F23" s="42">
        <v>1</v>
      </c>
      <c r="G23" s="42"/>
      <c r="H23" s="42"/>
      <c r="I23" s="42">
        <v>1</v>
      </c>
      <c r="J23" s="42"/>
      <c r="K23" s="42"/>
      <c r="L23" s="42"/>
      <c r="M23" s="42"/>
      <c r="N23" s="42">
        <v>6</v>
      </c>
      <c r="O23" s="43">
        <f t="shared" si="0"/>
        <v>26.5075</v>
      </c>
      <c r="P23" s="42">
        <f t="shared" si="1"/>
        <v>0.7749</v>
      </c>
      <c r="Q23" s="44">
        <v>0.7916666666666666</v>
      </c>
      <c r="R23" s="44">
        <v>0.6162847222222222</v>
      </c>
      <c r="S23" s="44">
        <f t="shared" si="3"/>
        <v>0.8246180555555556</v>
      </c>
      <c r="T23" s="44">
        <f t="shared" si="2"/>
        <v>0.63899653125</v>
      </c>
      <c r="U23" s="42">
        <v>18</v>
      </c>
    </row>
    <row r="24" spans="1:21" s="27" customFormat="1" ht="18" customHeight="1">
      <c r="A24" s="37">
        <v>6006</v>
      </c>
      <c r="B24" s="38" t="s">
        <v>491</v>
      </c>
      <c r="C24" s="39" t="s">
        <v>492</v>
      </c>
      <c r="D24" s="40" t="s">
        <v>420</v>
      </c>
      <c r="E24" s="41">
        <v>35.75</v>
      </c>
      <c r="F24" s="42"/>
      <c r="G24" s="42"/>
      <c r="H24" s="42"/>
      <c r="I24" s="42"/>
      <c r="J24" s="42"/>
      <c r="K24" s="42"/>
      <c r="L24" s="42"/>
      <c r="M24" s="42"/>
      <c r="N24" s="42">
        <v>4</v>
      </c>
      <c r="O24" s="43">
        <f t="shared" si="0"/>
        <v>35.321</v>
      </c>
      <c r="P24" s="42">
        <f t="shared" si="1"/>
        <v>0.8543</v>
      </c>
      <c r="Q24" s="44">
        <v>0.7916666666666666</v>
      </c>
      <c r="R24" s="44">
        <v>0.5504745370370371</v>
      </c>
      <c r="S24" s="44">
        <f t="shared" si="3"/>
        <v>0.7588078703703705</v>
      </c>
      <c r="T24" s="44">
        <f t="shared" si="2"/>
        <v>0.6482495636574075</v>
      </c>
      <c r="U24" s="42">
        <v>19</v>
      </c>
    </row>
    <row r="25" spans="1:21" s="27" customFormat="1" ht="18" customHeight="1">
      <c r="A25" s="37">
        <v>5443</v>
      </c>
      <c r="B25" s="38" t="s">
        <v>440</v>
      </c>
      <c r="C25" s="39" t="s">
        <v>441</v>
      </c>
      <c r="D25" s="40" t="s">
        <v>421</v>
      </c>
      <c r="E25" s="41">
        <v>34.75</v>
      </c>
      <c r="F25" s="42"/>
      <c r="G25" s="42"/>
      <c r="H25" s="42"/>
      <c r="I25" s="42"/>
      <c r="J25" s="42"/>
      <c r="K25" s="42"/>
      <c r="L25" s="42"/>
      <c r="M25" s="42"/>
      <c r="N25" s="42">
        <v>10</v>
      </c>
      <c r="O25" s="43">
        <f t="shared" si="0"/>
        <v>33.707499999999996</v>
      </c>
      <c r="P25" s="42">
        <f t="shared" si="1"/>
        <v>0.8406</v>
      </c>
      <c r="Q25" s="44">
        <v>0.7916666666666666</v>
      </c>
      <c r="R25" s="44">
        <v>0.5705555555555556</v>
      </c>
      <c r="S25" s="44">
        <f t="shared" si="3"/>
        <v>0.778888888888889</v>
      </c>
      <c r="T25" s="44">
        <f t="shared" si="2"/>
        <v>0.654734</v>
      </c>
      <c r="U25" s="42">
        <v>20</v>
      </c>
    </row>
    <row r="26" spans="1:21" s="27" customFormat="1" ht="18" customHeight="1">
      <c r="A26" s="37">
        <v>5629</v>
      </c>
      <c r="B26" s="38" t="s">
        <v>407</v>
      </c>
      <c r="C26" s="39" t="s">
        <v>408</v>
      </c>
      <c r="D26" s="40" t="s">
        <v>135</v>
      </c>
      <c r="E26" s="41">
        <v>18.25</v>
      </c>
      <c r="F26" s="42"/>
      <c r="G26" s="42"/>
      <c r="H26" s="42"/>
      <c r="I26" s="42"/>
      <c r="J26" s="42">
        <v>1</v>
      </c>
      <c r="K26" s="42"/>
      <c r="L26" s="42"/>
      <c r="M26" s="42"/>
      <c r="N26" s="42">
        <v>13</v>
      </c>
      <c r="O26" s="43">
        <f t="shared" si="0"/>
        <v>15.89575</v>
      </c>
      <c r="P26" s="42">
        <f t="shared" si="1"/>
        <v>0.6587</v>
      </c>
      <c r="Q26" s="44">
        <v>0.7916666666666666</v>
      </c>
      <c r="R26" s="44" t="s">
        <v>493</v>
      </c>
      <c r="S26" s="44" t="s">
        <v>493</v>
      </c>
      <c r="T26" s="44" t="s">
        <v>493</v>
      </c>
      <c r="U26" s="44" t="s">
        <v>493</v>
      </c>
    </row>
    <row r="27" spans="1:21" s="27" customFormat="1" ht="18" customHeight="1">
      <c r="A27" s="37">
        <v>5005</v>
      </c>
      <c r="B27" s="38" t="s">
        <v>41</v>
      </c>
      <c r="C27" s="39" t="s">
        <v>42</v>
      </c>
      <c r="D27" s="40" t="s">
        <v>43</v>
      </c>
      <c r="E27" s="41">
        <v>27</v>
      </c>
      <c r="F27" s="42"/>
      <c r="G27" s="42"/>
      <c r="H27" s="42"/>
      <c r="I27" s="42"/>
      <c r="J27" s="42">
        <v>1</v>
      </c>
      <c r="K27" s="42">
        <v>1</v>
      </c>
      <c r="L27" s="42"/>
      <c r="M27" s="42"/>
      <c r="N27" s="42">
        <v>12</v>
      </c>
      <c r="O27" s="43">
        <f t="shared" si="0"/>
        <v>22.788</v>
      </c>
      <c r="P27" s="42">
        <f t="shared" si="1"/>
        <v>0.7374</v>
      </c>
      <c r="Q27" s="44">
        <v>0.7916666666666666</v>
      </c>
      <c r="R27" s="44" t="s">
        <v>493</v>
      </c>
      <c r="S27" s="44" t="s">
        <v>493</v>
      </c>
      <c r="T27" s="44" t="s">
        <v>493</v>
      </c>
      <c r="U27" s="44" t="s">
        <v>493</v>
      </c>
    </row>
    <row r="28" spans="1:21" s="27" customFormat="1" ht="18" customHeight="1">
      <c r="A28" s="37">
        <v>5888</v>
      </c>
      <c r="B28" s="38" t="s">
        <v>494</v>
      </c>
      <c r="C28" s="39" t="s">
        <v>495</v>
      </c>
      <c r="D28" s="40" t="s">
        <v>123</v>
      </c>
      <c r="E28" s="41">
        <v>21</v>
      </c>
      <c r="F28" s="42">
        <v>1</v>
      </c>
      <c r="G28" s="42"/>
      <c r="H28" s="42"/>
      <c r="I28" s="42">
        <v>1</v>
      </c>
      <c r="J28" s="42">
        <v>1</v>
      </c>
      <c r="K28" s="42"/>
      <c r="L28" s="42"/>
      <c r="M28" s="42"/>
      <c r="N28" s="42">
        <v>9</v>
      </c>
      <c r="O28" s="43">
        <f t="shared" si="0"/>
        <v>17.282999999999998</v>
      </c>
      <c r="P28" s="42">
        <f t="shared" si="1"/>
        <v>0.6757</v>
      </c>
      <c r="Q28" s="44">
        <v>0.7916666666666666</v>
      </c>
      <c r="R28" s="44" t="s">
        <v>82</v>
      </c>
      <c r="S28" s="44" t="s">
        <v>82</v>
      </c>
      <c r="T28" s="44" t="s">
        <v>82</v>
      </c>
      <c r="U28" s="44" t="s">
        <v>82</v>
      </c>
    </row>
    <row r="29" spans="1:21" s="27" customFormat="1" ht="18" customHeight="1">
      <c r="A29" s="37">
        <v>6392</v>
      </c>
      <c r="B29" s="38" t="s">
        <v>456</v>
      </c>
      <c r="C29" s="39" t="s">
        <v>457</v>
      </c>
      <c r="D29" s="40" t="s">
        <v>419</v>
      </c>
      <c r="E29" s="41">
        <v>22.5</v>
      </c>
      <c r="F29" s="42"/>
      <c r="G29" s="42"/>
      <c r="H29" s="42"/>
      <c r="I29" s="42"/>
      <c r="J29" s="42"/>
      <c r="K29" s="42"/>
      <c r="L29" s="42"/>
      <c r="M29" s="42"/>
      <c r="N29" s="42"/>
      <c r="O29" s="43">
        <f t="shared" si="0"/>
        <v>22.5</v>
      </c>
      <c r="P29" s="42">
        <f t="shared" si="1"/>
        <v>0.7343</v>
      </c>
      <c r="Q29" s="44">
        <v>0.7916666666666666</v>
      </c>
      <c r="R29" s="44" t="s">
        <v>496</v>
      </c>
      <c r="S29" s="44" t="s">
        <v>496</v>
      </c>
      <c r="T29" s="44" t="s">
        <v>496</v>
      </c>
      <c r="U29" s="44" t="s">
        <v>496</v>
      </c>
    </row>
    <row r="30" spans="1:21" s="83" customFormat="1" ht="18" customHeight="1">
      <c r="A30" s="37">
        <v>6114</v>
      </c>
      <c r="B30" s="38" t="s">
        <v>497</v>
      </c>
      <c r="C30" s="39" t="s">
        <v>498</v>
      </c>
      <c r="D30" s="40" t="s">
        <v>231</v>
      </c>
      <c r="E30" s="41">
        <v>16.75</v>
      </c>
      <c r="F30" s="42">
        <v>1</v>
      </c>
      <c r="G30" s="42"/>
      <c r="H30" s="42"/>
      <c r="I30" s="42">
        <v>1</v>
      </c>
      <c r="J30" s="42">
        <v>1</v>
      </c>
      <c r="K30" s="42"/>
      <c r="L30" s="42">
        <v>1</v>
      </c>
      <c r="M30" s="42"/>
      <c r="N30" s="42">
        <v>26</v>
      </c>
      <c r="O30" s="43">
        <f t="shared" si="0"/>
        <v>12.093499999999999</v>
      </c>
      <c r="P30" s="42">
        <f t="shared" si="1"/>
        <v>0.6078</v>
      </c>
      <c r="Q30" s="44">
        <v>0.7916666666666666</v>
      </c>
      <c r="R30" s="44" t="s">
        <v>499</v>
      </c>
      <c r="S30" s="44" t="s">
        <v>499</v>
      </c>
      <c r="T30" s="44" t="s">
        <v>499</v>
      </c>
      <c r="U30" s="44" t="s">
        <v>499</v>
      </c>
    </row>
    <row r="31" spans="1:21" s="83" customFormat="1" ht="18.75" customHeight="1">
      <c r="A31" s="45"/>
      <c r="B31" s="46"/>
      <c r="C31" s="47"/>
      <c r="D31" s="48"/>
      <c r="E31" s="49"/>
      <c r="F31" s="50"/>
      <c r="G31" s="50"/>
      <c r="H31" s="50"/>
      <c r="I31" s="50"/>
      <c r="J31" s="50"/>
      <c r="K31" s="50"/>
      <c r="L31" s="50"/>
      <c r="M31" s="50"/>
      <c r="N31" s="50"/>
      <c r="O31" s="51"/>
      <c r="P31" s="50"/>
      <c r="Q31" s="52"/>
      <c r="R31" s="52"/>
      <c r="S31" s="52"/>
      <c r="T31" s="52"/>
      <c r="U31" s="50"/>
    </row>
    <row r="32" spans="1:4" s="83" customFormat="1" ht="14.25" customHeight="1">
      <c r="A32" s="135" t="s">
        <v>445</v>
      </c>
      <c r="B32" s="135"/>
      <c r="C32" s="135"/>
      <c r="D32" s="135"/>
    </row>
    <row r="33" spans="1:5" s="83" customFormat="1" ht="14.25" customHeight="1">
      <c r="A33" s="54"/>
      <c r="B33" s="46" t="s">
        <v>446</v>
      </c>
      <c r="C33" s="136" t="s">
        <v>452</v>
      </c>
      <c r="D33" s="136"/>
      <c r="E33" s="96" t="s">
        <v>447</v>
      </c>
    </row>
    <row r="34" spans="1:5" s="83" customFormat="1" ht="14.25" customHeight="1">
      <c r="A34" s="54"/>
      <c r="B34" s="46" t="s">
        <v>500</v>
      </c>
      <c r="C34" s="136" t="s">
        <v>501</v>
      </c>
      <c r="D34" s="136"/>
      <c r="E34" s="96" t="s">
        <v>449</v>
      </c>
    </row>
    <row r="35" spans="1:4" s="83" customFormat="1" ht="14.25" customHeight="1">
      <c r="A35" s="54"/>
      <c r="B35" s="46" t="s">
        <v>502</v>
      </c>
      <c r="C35" s="46" t="s">
        <v>502</v>
      </c>
      <c r="D35" s="97" t="s">
        <v>503</v>
      </c>
    </row>
    <row r="36" spans="1:4" s="83" customFormat="1" ht="14.25" customHeight="1">
      <c r="A36" s="97">
        <v>7</v>
      </c>
      <c r="B36" s="46" t="s">
        <v>504</v>
      </c>
      <c r="C36" s="54" t="s">
        <v>505</v>
      </c>
      <c r="D36" s="98">
        <v>-4.8</v>
      </c>
    </row>
    <row r="37" spans="1:4" s="83" customFormat="1" ht="14.25" customHeight="1">
      <c r="A37" s="97"/>
      <c r="B37" s="46" t="s">
        <v>506</v>
      </c>
      <c r="C37" s="54" t="s">
        <v>507</v>
      </c>
      <c r="D37" s="98" t="s">
        <v>508</v>
      </c>
    </row>
    <row r="38" spans="1:4" s="83" customFormat="1" ht="14.25" customHeight="1">
      <c r="A38" s="97">
        <v>8</v>
      </c>
      <c r="B38" s="46" t="s">
        <v>509</v>
      </c>
      <c r="C38" s="54" t="s">
        <v>510</v>
      </c>
      <c r="D38" s="98" t="s">
        <v>511</v>
      </c>
    </row>
    <row r="39" spans="1:4" s="83" customFormat="1" ht="14.25" customHeight="1">
      <c r="A39" s="97"/>
      <c r="B39" s="46" t="s">
        <v>512</v>
      </c>
      <c r="C39" s="54" t="s">
        <v>513</v>
      </c>
      <c r="D39" s="98" t="s">
        <v>514</v>
      </c>
    </row>
    <row r="40" spans="1:4" s="83" customFormat="1" ht="14.25" customHeight="1">
      <c r="A40" s="97"/>
      <c r="B40" s="46" t="s">
        <v>515</v>
      </c>
      <c r="C40" s="54" t="s">
        <v>516</v>
      </c>
      <c r="D40" s="98" t="s">
        <v>517</v>
      </c>
    </row>
    <row r="41" spans="1:4" s="83" customFormat="1" ht="14.25" customHeight="1">
      <c r="A41" s="97"/>
      <c r="B41" s="46" t="s">
        <v>518</v>
      </c>
      <c r="C41" s="54" t="s">
        <v>519</v>
      </c>
      <c r="D41" s="98" t="s">
        <v>520</v>
      </c>
    </row>
    <row r="42" s="83" customFormat="1" ht="14.25" customHeight="1"/>
    <row r="43" spans="1:4" s="83" customFormat="1" ht="14.25" customHeight="1">
      <c r="A43" s="135" t="s">
        <v>451</v>
      </c>
      <c r="B43" s="135"/>
      <c r="C43" s="135"/>
      <c r="D43" s="135"/>
    </row>
    <row r="44" spans="1:5" s="83" customFormat="1" ht="14.25" customHeight="1">
      <c r="A44" s="54"/>
      <c r="B44" s="46" t="s">
        <v>446</v>
      </c>
      <c r="C44" s="136" t="s">
        <v>452</v>
      </c>
      <c r="D44" s="136"/>
      <c r="E44" s="96" t="s">
        <v>448</v>
      </c>
    </row>
    <row r="45" spans="1:5" s="83" customFormat="1" ht="14.25" customHeight="1">
      <c r="A45" s="54"/>
      <c r="B45" s="46" t="s">
        <v>521</v>
      </c>
      <c r="C45" s="136" t="s">
        <v>522</v>
      </c>
      <c r="D45" s="136"/>
      <c r="E45" s="96" t="s">
        <v>450</v>
      </c>
    </row>
    <row r="46" spans="1:4" s="83" customFormat="1" ht="14.25" customHeight="1">
      <c r="A46" s="54"/>
      <c r="B46" s="46" t="s">
        <v>523</v>
      </c>
      <c r="C46" s="46" t="s">
        <v>523</v>
      </c>
      <c r="D46" s="97" t="s">
        <v>524</v>
      </c>
    </row>
    <row r="47" spans="1:4" s="83" customFormat="1" ht="14.25" customHeight="1">
      <c r="A47" s="97">
        <v>7</v>
      </c>
      <c r="B47" s="46" t="s">
        <v>525</v>
      </c>
      <c r="C47" s="54" t="s">
        <v>526</v>
      </c>
      <c r="D47" s="98" t="s">
        <v>527</v>
      </c>
    </row>
    <row r="48" spans="1:4" ht="14.25" customHeight="1">
      <c r="A48" s="97"/>
      <c r="B48" s="46" t="s">
        <v>528</v>
      </c>
      <c r="C48" s="54" t="s">
        <v>529</v>
      </c>
      <c r="D48" s="98" t="s">
        <v>530</v>
      </c>
    </row>
    <row r="49" spans="1:4" ht="14.25" customHeight="1">
      <c r="A49" s="97">
        <v>8</v>
      </c>
      <c r="B49" s="46" t="s">
        <v>531</v>
      </c>
      <c r="C49" s="54" t="s">
        <v>532</v>
      </c>
      <c r="D49" s="98" t="s">
        <v>533</v>
      </c>
    </row>
    <row r="50" spans="1:4" ht="14.25" customHeight="1">
      <c r="A50" s="97"/>
      <c r="B50" s="46" t="s">
        <v>534</v>
      </c>
      <c r="C50" s="54" t="s">
        <v>535</v>
      </c>
      <c r="D50" s="98" t="s">
        <v>536</v>
      </c>
    </row>
    <row r="51" spans="2:4" ht="14.25" customHeight="1">
      <c r="B51" s="46" t="s">
        <v>537</v>
      </c>
      <c r="C51" s="54" t="s">
        <v>538</v>
      </c>
      <c r="D51" s="98" t="s">
        <v>539</v>
      </c>
    </row>
    <row r="52" spans="2:4" ht="14.25" customHeight="1">
      <c r="B52" s="46" t="s">
        <v>540</v>
      </c>
      <c r="C52" s="54" t="s">
        <v>541</v>
      </c>
      <c r="D52" s="98" t="s">
        <v>542</v>
      </c>
    </row>
  </sheetData>
  <mergeCells count="6">
    <mergeCell ref="A43:D43"/>
    <mergeCell ref="C44:D44"/>
    <mergeCell ref="C45:D45"/>
    <mergeCell ref="A32:D32"/>
    <mergeCell ref="C33:D33"/>
    <mergeCell ref="C34:D34"/>
  </mergeCells>
  <printOptions/>
  <pageMargins left="0.3937007874015748" right="0" top="0.3937007874015748" bottom="0" header="0.5118110236220472" footer="0.5118110236220472"/>
  <pageSetup horizontalDpi="400" verticalDpi="4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1"/>
  <sheetViews>
    <sheetView zoomScale="75" zoomScaleNormal="75" workbookViewId="0" topLeftCell="A1">
      <selection activeCell="A1" sqref="A1:IV1"/>
    </sheetView>
  </sheetViews>
  <sheetFormatPr defaultColWidth="9.00390625" defaultRowHeight="15" customHeight="1"/>
  <cols>
    <col min="1" max="1" width="6.00390625" style="101" bestFit="1" customWidth="1"/>
    <col min="2" max="2" width="12.50390625" style="101" customWidth="1"/>
    <col min="3" max="3" width="10.625" style="101" bestFit="1" customWidth="1"/>
    <col min="4" max="4" width="10.25390625" style="101" customWidth="1"/>
    <col min="5" max="5" width="7.00390625" style="101" bestFit="1" customWidth="1"/>
    <col min="6" max="14" width="4.00390625" style="101" customWidth="1"/>
    <col min="15" max="15" width="8.00390625" style="101" bestFit="1" customWidth="1"/>
    <col min="16" max="16" width="7.625" style="101" bestFit="1" customWidth="1"/>
    <col min="17" max="18" width="10.00390625" style="101" bestFit="1" customWidth="1"/>
    <col min="19" max="20" width="9.625" style="101" bestFit="1" customWidth="1"/>
    <col min="21" max="21" width="4.625" style="101" customWidth="1"/>
    <col min="22" max="16384" width="9.00390625" style="101" customWidth="1"/>
  </cols>
  <sheetData>
    <row r="1" spans="1:21" ht="15" customHeight="1">
      <c r="A1" s="100" t="s">
        <v>620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2" spans="1:21" ht="15" customHeight="1">
      <c r="A2" s="102" t="s">
        <v>621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3"/>
      <c r="U2" s="104" t="s">
        <v>622</v>
      </c>
    </row>
    <row r="3" spans="1:21" ht="15" customHeight="1">
      <c r="A3" s="105" t="s">
        <v>137</v>
      </c>
      <c r="B3" s="106" t="s">
        <v>138</v>
      </c>
      <c r="C3" s="106" t="s">
        <v>139</v>
      </c>
      <c r="D3" s="106" t="s">
        <v>140</v>
      </c>
      <c r="E3" s="106" t="s">
        <v>141</v>
      </c>
      <c r="F3" s="106" t="s">
        <v>142</v>
      </c>
      <c r="G3" s="106" t="s">
        <v>143</v>
      </c>
      <c r="H3" s="106" t="s">
        <v>144</v>
      </c>
      <c r="I3" s="106" t="s">
        <v>145</v>
      </c>
      <c r="J3" s="106" t="s">
        <v>146</v>
      </c>
      <c r="K3" s="106" t="s">
        <v>147</v>
      </c>
      <c r="L3" s="106" t="s">
        <v>148</v>
      </c>
      <c r="M3" s="106" t="s">
        <v>149</v>
      </c>
      <c r="N3" s="106" t="s">
        <v>115</v>
      </c>
      <c r="O3" s="106" t="s">
        <v>116</v>
      </c>
      <c r="P3" s="106" t="s">
        <v>150</v>
      </c>
      <c r="Q3" s="106" t="s">
        <v>151</v>
      </c>
      <c r="R3" s="106" t="s">
        <v>152</v>
      </c>
      <c r="S3" s="106" t="s">
        <v>120</v>
      </c>
      <c r="T3" s="106" t="s">
        <v>121</v>
      </c>
      <c r="U3" s="106" t="s">
        <v>122</v>
      </c>
    </row>
    <row r="4" spans="1:21" ht="15" customHeight="1">
      <c r="A4" s="107"/>
      <c r="B4" s="108" t="s">
        <v>566</v>
      </c>
      <c r="C4" s="108" t="s">
        <v>567</v>
      </c>
      <c r="D4" s="109" t="s">
        <v>124</v>
      </c>
      <c r="E4" s="110">
        <v>27</v>
      </c>
      <c r="F4" s="111"/>
      <c r="G4" s="111"/>
      <c r="H4" s="111"/>
      <c r="I4" s="111"/>
      <c r="J4" s="111">
        <v>1</v>
      </c>
      <c r="K4" s="111"/>
      <c r="L4" s="111"/>
      <c r="M4" s="111"/>
      <c r="N4" s="111">
        <v>12</v>
      </c>
      <c r="O4" s="112">
        <f aca="true" t="shared" si="0" ref="O4:O21">(1-((N4*0.003)+(M4*0.13)+(L4*0.05)+(K4*0.03)+(J4*0.09)+(I4*0.03)+(H4*0.02)+(G4*0.14)+(F4*0.03)))*E4</f>
        <v>23.598</v>
      </c>
      <c r="P4" s="111">
        <f aca="true" t="shared" si="1" ref="P4:P21">ROUND((SQRT(O4)+2.6)/10,4)</f>
        <v>0.7458</v>
      </c>
      <c r="Q4" s="113">
        <v>0.47222222222222227</v>
      </c>
      <c r="R4" s="113">
        <v>0.520613425925926</v>
      </c>
      <c r="S4" s="113">
        <f aca="true" t="shared" si="2" ref="S4:S14">R4-Q4</f>
        <v>0.0483912037037037</v>
      </c>
      <c r="T4" s="113">
        <f aca="true" t="shared" si="3" ref="T4:T14">S4*P4</f>
        <v>0.03609015972222222</v>
      </c>
      <c r="U4" s="111">
        <v>1</v>
      </c>
    </row>
    <row r="5" spans="1:21" ht="15" customHeight="1">
      <c r="A5" s="107">
        <v>5888</v>
      </c>
      <c r="B5" s="108" t="s">
        <v>568</v>
      </c>
      <c r="C5" s="108" t="s">
        <v>569</v>
      </c>
      <c r="D5" s="109" t="s">
        <v>123</v>
      </c>
      <c r="E5" s="110">
        <v>21</v>
      </c>
      <c r="F5" s="111">
        <v>1</v>
      </c>
      <c r="G5" s="111"/>
      <c r="H5" s="111"/>
      <c r="I5" s="111">
        <v>1</v>
      </c>
      <c r="J5" s="111">
        <v>1</v>
      </c>
      <c r="K5" s="111"/>
      <c r="L5" s="111"/>
      <c r="M5" s="111"/>
      <c r="N5" s="111">
        <v>9</v>
      </c>
      <c r="O5" s="112">
        <f t="shared" si="0"/>
        <v>17.282999999999998</v>
      </c>
      <c r="P5" s="111">
        <f t="shared" si="1"/>
        <v>0.6757</v>
      </c>
      <c r="Q5" s="113">
        <v>0.47222222222222227</v>
      </c>
      <c r="R5" s="113">
        <v>0.5265162037037037</v>
      </c>
      <c r="S5" s="113">
        <f t="shared" si="2"/>
        <v>0.0542939814814814</v>
      </c>
      <c r="T5" s="113">
        <f t="shared" si="3"/>
        <v>0.036686443287036984</v>
      </c>
      <c r="U5" s="111">
        <v>2</v>
      </c>
    </row>
    <row r="6" spans="1:21" ht="15" customHeight="1">
      <c r="A6" s="107">
        <v>4858</v>
      </c>
      <c r="B6" s="108" t="s">
        <v>556</v>
      </c>
      <c r="C6" s="108" t="s">
        <v>557</v>
      </c>
      <c r="D6" s="109" t="s">
        <v>128</v>
      </c>
      <c r="E6" s="110">
        <v>18.5</v>
      </c>
      <c r="F6" s="111"/>
      <c r="G6" s="111"/>
      <c r="H6" s="111"/>
      <c r="I6" s="111"/>
      <c r="J6" s="111"/>
      <c r="K6" s="111"/>
      <c r="L6" s="111"/>
      <c r="M6" s="111"/>
      <c r="N6" s="111"/>
      <c r="O6" s="112">
        <f t="shared" si="0"/>
        <v>18.5</v>
      </c>
      <c r="P6" s="111">
        <f t="shared" si="1"/>
        <v>0.6901</v>
      </c>
      <c r="Q6" s="113">
        <v>0.47222222222222227</v>
      </c>
      <c r="R6" s="113">
        <v>0.5261805555555555</v>
      </c>
      <c r="S6" s="113">
        <f t="shared" si="2"/>
        <v>0.053958333333333275</v>
      </c>
      <c r="T6" s="113">
        <f t="shared" si="3"/>
        <v>0.0372366458333333</v>
      </c>
      <c r="U6" s="111">
        <v>3</v>
      </c>
    </row>
    <row r="7" spans="1:21" ht="15" customHeight="1">
      <c r="A7" s="107">
        <v>5861</v>
      </c>
      <c r="B7" s="108" t="s">
        <v>570</v>
      </c>
      <c r="C7" s="108" t="s">
        <v>571</v>
      </c>
      <c r="D7" s="109" t="s">
        <v>572</v>
      </c>
      <c r="E7" s="110">
        <v>28.75</v>
      </c>
      <c r="F7" s="111">
        <v>1</v>
      </c>
      <c r="G7" s="111"/>
      <c r="H7" s="111"/>
      <c r="I7" s="111">
        <v>1</v>
      </c>
      <c r="J7" s="111"/>
      <c r="K7" s="111"/>
      <c r="L7" s="111"/>
      <c r="M7" s="111"/>
      <c r="N7" s="111">
        <v>6</v>
      </c>
      <c r="O7" s="112">
        <f t="shared" si="0"/>
        <v>26.5075</v>
      </c>
      <c r="P7" s="111">
        <f t="shared" si="1"/>
        <v>0.7749</v>
      </c>
      <c r="Q7" s="113">
        <v>0.47222222222222227</v>
      </c>
      <c r="R7" s="113">
        <v>0.5204282407407407</v>
      </c>
      <c r="S7" s="113">
        <f t="shared" si="2"/>
        <v>0.04820601851851841</v>
      </c>
      <c r="T7" s="113">
        <f t="shared" si="3"/>
        <v>0.03735484374999992</v>
      </c>
      <c r="U7" s="111">
        <v>4</v>
      </c>
    </row>
    <row r="8" spans="1:21" ht="15" customHeight="1">
      <c r="A8" s="107">
        <v>6171</v>
      </c>
      <c r="B8" s="108" t="s">
        <v>162</v>
      </c>
      <c r="C8" s="108" t="s">
        <v>163</v>
      </c>
      <c r="D8" s="109" t="s">
        <v>129</v>
      </c>
      <c r="E8" s="110">
        <v>27.75</v>
      </c>
      <c r="F8" s="111"/>
      <c r="G8" s="111"/>
      <c r="H8" s="111"/>
      <c r="I8" s="111"/>
      <c r="J8" s="111">
        <v>1</v>
      </c>
      <c r="K8" s="111"/>
      <c r="L8" s="111"/>
      <c r="M8" s="111"/>
      <c r="N8" s="111">
        <v>7</v>
      </c>
      <c r="O8" s="112">
        <f t="shared" si="0"/>
        <v>24.66975</v>
      </c>
      <c r="P8" s="111">
        <f t="shared" si="1"/>
        <v>0.7567</v>
      </c>
      <c r="Q8" s="113">
        <v>0.47222222222222227</v>
      </c>
      <c r="R8" s="113">
        <v>0.5216666666666666</v>
      </c>
      <c r="S8" s="113">
        <f t="shared" si="2"/>
        <v>0.049444444444444346</v>
      </c>
      <c r="T8" s="113">
        <f t="shared" si="3"/>
        <v>0.03741461111111104</v>
      </c>
      <c r="U8" s="111">
        <v>5</v>
      </c>
    </row>
    <row r="9" spans="1:21" ht="15" customHeight="1">
      <c r="A9" s="107">
        <v>5791</v>
      </c>
      <c r="B9" s="108" t="s">
        <v>164</v>
      </c>
      <c r="C9" s="108" t="s">
        <v>165</v>
      </c>
      <c r="D9" s="109" t="s">
        <v>132</v>
      </c>
      <c r="E9" s="110">
        <v>28.75</v>
      </c>
      <c r="F9" s="111">
        <v>1</v>
      </c>
      <c r="G9" s="111"/>
      <c r="H9" s="111"/>
      <c r="I9" s="111"/>
      <c r="J9" s="111"/>
      <c r="K9" s="111"/>
      <c r="L9" s="111"/>
      <c r="M9" s="111"/>
      <c r="N9" s="111">
        <v>6</v>
      </c>
      <c r="O9" s="112">
        <f t="shared" si="0"/>
        <v>27.369999999999997</v>
      </c>
      <c r="P9" s="111">
        <f t="shared" si="1"/>
        <v>0.7832</v>
      </c>
      <c r="Q9" s="113">
        <v>0.47222222222222227</v>
      </c>
      <c r="R9" s="113">
        <v>0.5200925925925927</v>
      </c>
      <c r="S9" s="113">
        <f t="shared" si="2"/>
        <v>0.047870370370370396</v>
      </c>
      <c r="T9" s="113">
        <f t="shared" si="3"/>
        <v>0.037492074074074094</v>
      </c>
      <c r="U9" s="111">
        <v>6</v>
      </c>
    </row>
    <row r="10" spans="1:21" ht="15" customHeight="1">
      <c r="A10" s="107"/>
      <c r="B10" s="108" t="s">
        <v>573</v>
      </c>
      <c r="C10" s="108" t="s">
        <v>574</v>
      </c>
      <c r="D10" s="109" t="s">
        <v>575</v>
      </c>
      <c r="E10" s="110">
        <v>21.25</v>
      </c>
      <c r="F10" s="111"/>
      <c r="G10" s="111"/>
      <c r="H10" s="111"/>
      <c r="I10" s="111">
        <v>1</v>
      </c>
      <c r="J10" s="111">
        <v>1</v>
      </c>
      <c r="K10" s="111"/>
      <c r="L10" s="111"/>
      <c r="M10" s="111"/>
      <c r="N10" s="111">
        <v>15</v>
      </c>
      <c r="O10" s="112">
        <f t="shared" si="0"/>
        <v>17.74375</v>
      </c>
      <c r="P10" s="111">
        <f t="shared" si="1"/>
        <v>0.6812</v>
      </c>
      <c r="Q10" s="113">
        <v>0.47222222222222227</v>
      </c>
      <c r="R10" s="113">
        <v>0.5281597222222222</v>
      </c>
      <c r="S10" s="113">
        <f t="shared" si="2"/>
        <v>0.05593749999999992</v>
      </c>
      <c r="T10" s="113">
        <f t="shared" si="3"/>
        <v>0.03810462499999995</v>
      </c>
      <c r="U10" s="111">
        <v>7</v>
      </c>
    </row>
    <row r="11" spans="1:21" ht="15" customHeight="1">
      <c r="A11" s="107">
        <v>2377</v>
      </c>
      <c r="B11" s="108" t="s">
        <v>576</v>
      </c>
      <c r="C11" s="108" t="s">
        <v>577</v>
      </c>
      <c r="D11" s="109" t="s">
        <v>125</v>
      </c>
      <c r="E11" s="110">
        <v>26</v>
      </c>
      <c r="F11" s="111"/>
      <c r="G11" s="111"/>
      <c r="H11" s="111"/>
      <c r="I11" s="111"/>
      <c r="J11" s="111"/>
      <c r="K11" s="111"/>
      <c r="L11" s="111"/>
      <c r="M11" s="111"/>
      <c r="N11" s="111">
        <v>11</v>
      </c>
      <c r="O11" s="112">
        <f t="shared" si="0"/>
        <v>25.142</v>
      </c>
      <c r="P11" s="111">
        <f t="shared" si="1"/>
        <v>0.7614</v>
      </c>
      <c r="Q11" s="113">
        <v>0.47222222222222227</v>
      </c>
      <c r="R11" s="113">
        <v>0.5223611111111112</v>
      </c>
      <c r="S11" s="113">
        <f t="shared" si="2"/>
        <v>0.0501388888888889</v>
      </c>
      <c r="T11" s="113">
        <f t="shared" si="3"/>
        <v>0.03817575000000001</v>
      </c>
      <c r="U11" s="111">
        <v>8</v>
      </c>
    </row>
    <row r="12" spans="1:21" ht="15" customHeight="1">
      <c r="A12" s="107">
        <v>5005</v>
      </c>
      <c r="B12" s="108" t="s">
        <v>578</v>
      </c>
      <c r="C12" s="108" t="s">
        <v>579</v>
      </c>
      <c r="D12" s="109" t="s">
        <v>580</v>
      </c>
      <c r="E12" s="110">
        <v>26.5</v>
      </c>
      <c r="F12" s="111"/>
      <c r="G12" s="111"/>
      <c r="H12" s="111"/>
      <c r="I12" s="111"/>
      <c r="J12" s="111">
        <v>1</v>
      </c>
      <c r="K12" s="111">
        <v>1</v>
      </c>
      <c r="L12" s="111"/>
      <c r="M12" s="111"/>
      <c r="N12" s="111">
        <v>12</v>
      </c>
      <c r="O12" s="112">
        <f t="shared" si="0"/>
        <v>22.366</v>
      </c>
      <c r="P12" s="111">
        <f t="shared" si="1"/>
        <v>0.7329</v>
      </c>
      <c r="Q12" s="113">
        <v>0.47222222222222227</v>
      </c>
      <c r="R12" s="113">
        <v>0.5244907407407408</v>
      </c>
      <c r="S12" s="113">
        <f t="shared" si="2"/>
        <v>0.05226851851851849</v>
      </c>
      <c r="T12" s="113">
        <f t="shared" si="3"/>
        <v>0.038307597222222205</v>
      </c>
      <c r="U12" s="111">
        <v>9</v>
      </c>
    </row>
    <row r="13" spans="1:21" ht="15" customHeight="1">
      <c r="A13" s="107">
        <v>6352</v>
      </c>
      <c r="B13" s="114" t="s">
        <v>581</v>
      </c>
      <c r="C13" s="108" t="s">
        <v>582</v>
      </c>
      <c r="D13" s="109" t="s">
        <v>555</v>
      </c>
      <c r="E13" s="110">
        <v>32.75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>
        <f t="shared" si="0"/>
        <v>32.75</v>
      </c>
      <c r="P13" s="111">
        <f t="shared" si="1"/>
        <v>0.8323</v>
      </c>
      <c r="Q13" s="113">
        <v>0.47222222222222227</v>
      </c>
      <c r="R13" s="113">
        <v>0.518912037037037</v>
      </c>
      <c r="S13" s="113">
        <f t="shared" si="2"/>
        <v>0.04668981481481477</v>
      </c>
      <c r="T13" s="113">
        <f t="shared" si="3"/>
        <v>0.03885993287037033</v>
      </c>
      <c r="U13" s="111">
        <v>10</v>
      </c>
    </row>
    <row r="14" spans="1:21" ht="15" customHeight="1">
      <c r="A14" s="107"/>
      <c r="B14" s="108" t="s">
        <v>35</v>
      </c>
      <c r="C14" s="108" t="s">
        <v>36</v>
      </c>
      <c r="D14" s="109" t="s">
        <v>134</v>
      </c>
      <c r="E14" s="110">
        <v>18.5</v>
      </c>
      <c r="F14" s="111"/>
      <c r="G14" s="111"/>
      <c r="H14" s="111"/>
      <c r="I14" s="111">
        <v>1</v>
      </c>
      <c r="J14" s="111"/>
      <c r="K14" s="111">
        <v>1</v>
      </c>
      <c r="L14" s="111"/>
      <c r="M14" s="111"/>
      <c r="N14" s="111">
        <v>21</v>
      </c>
      <c r="O14" s="112">
        <f t="shared" si="0"/>
        <v>16.2245</v>
      </c>
      <c r="P14" s="111">
        <f t="shared" si="1"/>
        <v>0.6628</v>
      </c>
      <c r="Q14" s="113">
        <v>0.47222222222222227</v>
      </c>
      <c r="R14" s="113">
        <v>0.5309837962962963</v>
      </c>
      <c r="S14" s="113">
        <f t="shared" si="2"/>
        <v>0.05876157407407406</v>
      </c>
      <c r="T14" s="113">
        <f t="shared" si="3"/>
        <v>0.03894717129629629</v>
      </c>
      <c r="U14" s="111">
        <v>11</v>
      </c>
    </row>
    <row r="15" spans="1:21" ht="15" customHeight="1">
      <c r="A15" s="107">
        <v>3989</v>
      </c>
      <c r="B15" s="108" t="s">
        <v>583</v>
      </c>
      <c r="C15" s="108" t="s">
        <v>584</v>
      </c>
      <c r="D15" s="109" t="s">
        <v>585</v>
      </c>
      <c r="E15" s="110">
        <v>34</v>
      </c>
      <c r="F15" s="111">
        <v>1</v>
      </c>
      <c r="G15" s="111"/>
      <c r="H15" s="111"/>
      <c r="I15" s="111">
        <v>1</v>
      </c>
      <c r="J15" s="111">
        <v>1</v>
      </c>
      <c r="K15" s="111"/>
      <c r="L15" s="111"/>
      <c r="M15" s="111"/>
      <c r="N15" s="111">
        <v>11</v>
      </c>
      <c r="O15" s="112">
        <f>(1-((N15*0.003)+(M15*0.13)+(L15*0.05)+(K15*0.03)+(J15*0.09)+(I15*0.03)+(H15*0.02)+(G15*0.14)+(F15*0.03)))*E15</f>
        <v>27.778</v>
      </c>
      <c r="P15" s="111">
        <f>ROUND((SQRT(O15)+2.6)/10,4)</f>
        <v>0.787</v>
      </c>
      <c r="Q15" s="113">
        <v>0.47222222222222227</v>
      </c>
      <c r="R15" s="113">
        <v>0.5222106481481482</v>
      </c>
      <c r="S15" s="113">
        <f>R15-Q15</f>
        <v>0.04998842592592595</v>
      </c>
      <c r="T15" s="113">
        <f>S15*P15</f>
        <v>0.03934089120370372</v>
      </c>
      <c r="U15" s="111">
        <v>12</v>
      </c>
    </row>
    <row r="16" spans="1:21" ht="15" customHeight="1">
      <c r="A16" s="107">
        <v>2744</v>
      </c>
      <c r="B16" s="108" t="s">
        <v>624</v>
      </c>
      <c r="C16" s="108" t="s">
        <v>586</v>
      </c>
      <c r="D16" s="109" t="s">
        <v>136</v>
      </c>
      <c r="E16" s="121">
        <v>18</v>
      </c>
      <c r="F16" s="111"/>
      <c r="G16" s="111"/>
      <c r="H16" s="111"/>
      <c r="I16" s="111"/>
      <c r="J16" s="111"/>
      <c r="K16" s="111"/>
      <c r="L16" s="111"/>
      <c r="M16" s="111"/>
      <c r="N16" s="111">
        <v>25</v>
      </c>
      <c r="O16" s="112">
        <f>(1-((N16*0.003)+(M16*0.13)+(L16*0.05)+(K16*0.03)+(J16*0.09)+(I16*0.03)+(H16*0.02)+(G16*0.14)+(F16*0.03)))*E16</f>
        <v>16.650000000000002</v>
      </c>
      <c r="P16" s="111">
        <f>ROUND((SQRT(O16)+2.6)/10,4)</f>
        <v>0.668</v>
      </c>
      <c r="Q16" s="113">
        <v>0.47222222222222227</v>
      </c>
      <c r="R16" s="113">
        <v>0.5316666666666666</v>
      </c>
      <c r="S16" s="113">
        <f>R16-Q16</f>
        <v>0.059444444444444355</v>
      </c>
      <c r="T16" s="123">
        <f>S16*P16</f>
        <v>0.03970888888888883</v>
      </c>
      <c r="U16" s="122">
        <v>13</v>
      </c>
    </row>
    <row r="17" spans="1:21" ht="15" customHeight="1">
      <c r="A17" s="107">
        <v>5629</v>
      </c>
      <c r="B17" s="108" t="s">
        <v>173</v>
      </c>
      <c r="C17" s="108" t="s">
        <v>174</v>
      </c>
      <c r="D17" s="120" t="s">
        <v>135</v>
      </c>
      <c r="E17" s="110">
        <v>17.75</v>
      </c>
      <c r="F17" s="111"/>
      <c r="G17" s="111"/>
      <c r="H17" s="111"/>
      <c r="I17" s="111"/>
      <c r="J17" s="111">
        <v>1</v>
      </c>
      <c r="K17" s="111"/>
      <c r="L17" s="111"/>
      <c r="M17" s="111"/>
      <c r="N17" s="111">
        <v>13</v>
      </c>
      <c r="O17" s="112">
        <f>(1-((N17*0.003)+(M17*0.13)+(L17*0.05)+(K17*0.03)+(J17*0.09)+(I17*0.03)+(H17*0.02)+(G17*0.14)+(F17*0.03)))*E17</f>
        <v>15.46025</v>
      </c>
      <c r="P17" s="111">
        <f>ROUND((SQRT(O17)+2.6)/10,4)</f>
        <v>0.6532</v>
      </c>
      <c r="Q17" s="113">
        <v>0.47222222222222227</v>
      </c>
      <c r="R17" s="113">
        <v>0.5334027777777778</v>
      </c>
      <c r="S17" s="113">
        <f>R17-Q17</f>
        <v>0.061180555555555516</v>
      </c>
      <c r="T17" s="113">
        <f>S17*P17</f>
        <v>0.03996313888888886</v>
      </c>
      <c r="U17" s="122">
        <v>14</v>
      </c>
    </row>
    <row r="18" spans="1:21" ht="15" customHeight="1">
      <c r="A18" s="107">
        <v>6114</v>
      </c>
      <c r="B18" s="108" t="s">
        <v>44</v>
      </c>
      <c r="C18" s="108" t="s">
        <v>45</v>
      </c>
      <c r="D18" s="109" t="s">
        <v>231</v>
      </c>
      <c r="E18" s="110">
        <v>16.25</v>
      </c>
      <c r="F18" s="111">
        <v>1</v>
      </c>
      <c r="G18" s="111"/>
      <c r="H18" s="111"/>
      <c r="I18" s="111">
        <v>1</v>
      </c>
      <c r="J18" s="111">
        <v>1</v>
      </c>
      <c r="K18" s="111"/>
      <c r="L18" s="111"/>
      <c r="M18" s="111"/>
      <c r="N18" s="111">
        <v>26</v>
      </c>
      <c r="O18" s="112">
        <f>(1-((N18*0.003)+(M18*0.13)+(L18*0.05)+(K18*0.03)+(J18*0.09)+(I18*0.03)+(H18*0.02)+(G18*0.14)+(F18*0.03)))*E18</f>
        <v>12.545</v>
      </c>
      <c r="P18" s="111">
        <f>ROUND((SQRT(O18)+2.6)/10,4)</f>
        <v>0.6142</v>
      </c>
      <c r="Q18" s="113">
        <v>0.47222222222222227</v>
      </c>
      <c r="R18" s="113">
        <v>0.5373958333333334</v>
      </c>
      <c r="S18" s="113">
        <f>R18-Q18</f>
        <v>0.06517361111111114</v>
      </c>
      <c r="T18" s="113">
        <f>S18*P18</f>
        <v>0.04002963194444446</v>
      </c>
      <c r="U18" s="122">
        <v>15</v>
      </c>
    </row>
    <row r="19" spans="1:21" ht="15" customHeight="1">
      <c r="A19" s="107">
        <v>6006</v>
      </c>
      <c r="B19" s="108" t="s">
        <v>587</v>
      </c>
      <c r="C19" s="108" t="s">
        <v>588</v>
      </c>
      <c r="D19" s="109" t="s">
        <v>420</v>
      </c>
      <c r="E19" s="110">
        <v>35.75</v>
      </c>
      <c r="F19" s="111"/>
      <c r="G19" s="111"/>
      <c r="H19" s="111"/>
      <c r="I19" s="111"/>
      <c r="J19" s="111"/>
      <c r="K19" s="111"/>
      <c r="L19" s="111"/>
      <c r="M19" s="111"/>
      <c r="N19" s="111">
        <v>4</v>
      </c>
      <c r="O19" s="112">
        <f>(1-((N19*0.003)+(M19*0.13)+(L19*0.05)+(K19*0.03)+(J19*0.09)+(I19*0.03)+(H19*0.02)+(G19*0.14)+(F19*0.03)))*E19</f>
        <v>35.321</v>
      </c>
      <c r="P19" s="111">
        <f>ROUND((SQRT(O19)+2.6)/10,4)</f>
        <v>0.8543</v>
      </c>
      <c r="Q19" s="113">
        <v>0.47222222222222227</v>
      </c>
      <c r="R19" s="113">
        <v>0.5237847222222222</v>
      </c>
      <c r="S19" s="113">
        <f>R19-Q19</f>
        <v>0.0515624999999999</v>
      </c>
      <c r="T19" s="113">
        <f>S19*P19</f>
        <v>0.044049843749999915</v>
      </c>
      <c r="U19" s="111">
        <v>16</v>
      </c>
    </row>
    <row r="20" spans="1:21" ht="15" customHeight="1">
      <c r="A20" s="107"/>
      <c r="B20" s="108" t="s">
        <v>589</v>
      </c>
      <c r="C20" s="108" t="s">
        <v>590</v>
      </c>
      <c r="D20" s="109" t="s">
        <v>591</v>
      </c>
      <c r="E20" s="110">
        <v>26.25</v>
      </c>
      <c r="F20" s="111"/>
      <c r="G20" s="111"/>
      <c r="H20" s="111"/>
      <c r="I20" s="111"/>
      <c r="J20" s="111">
        <v>1</v>
      </c>
      <c r="K20" s="111"/>
      <c r="L20" s="111">
        <v>1</v>
      </c>
      <c r="M20" s="111"/>
      <c r="N20" s="111"/>
      <c r="O20" s="112">
        <f t="shared" si="0"/>
        <v>22.575</v>
      </c>
      <c r="P20" s="111">
        <f t="shared" si="1"/>
        <v>0.7351</v>
      </c>
      <c r="Q20" s="113">
        <v>0.47222222222222227</v>
      </c>
      <c r="R20" s="115" t="s">
        <v>592</v>
      </c>
      <c r="S20" s="115" t="s">
        <v>592</v>
      </c>
      <c r="T20" s="115" t="s">
        <v>592</v>
      </c>
      <c r="U20" s="115" t="s">
        <v>592</v>
      </c>
    </row>
    <row r="21" spans="1:21" ht="15" customHeight="1">
      <c r="A21" s="107">
        <v>1725</v>
      </c>
      <c r="B21" s="108" t="s">
        <v>593</v>
      </c>
      <c r="C21" s="108" t="s">
        <v>594</v>
      </c>
      <c r="D21" s="109" t="s">
        <v>595</v>
      </c>
      <c r="E21" s="110">
        <v>32.75</v>
      </c>
      <c r="F21" s="111"/>
      <c r="G21" s="111"/>
      <c r="H21" s="111"/>
      <c r="I21" s="111"/>
      <c r="J21" s="111"/>
      <c r="K21" s="111"/>
      <c r="L21" s="111"/>
      <c r="M21" s="111"/>
      <c r="N21" s="111">
        <v>3</v>
      </c>
      <c r="O21" s="112">
        <f t="shared" si="0"/>
        <v>32.45525</v>
      </c>
      <c r="P21" s="111">
        <f t="shared" si="1"/>
        <v>0.8297</v>
      </c>
      <c r="Q21" s="113">
        <v>0.47222222222222227</v>
      </c>
      <c r="R21" s="115" t="s">
        <v>596</v>
      </c>
      <c r="S21" s="115" t="s">
        <v>596</v>
      </c>
      <c r="T21" s="115" t="s">
        <v>596</v>
      </c>
      <c r="U21" s="115" t="s">
        <v>596</v>
      </c>
    </row>
    <row r="22" spans="1:21" ht="15" customHeight="1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4" t="s">
        <v>623</v>
      </c>
    </row>
    <row r="23" spans="1:21" ht="15" customHeight="1">
      <c r="A23" s="105" t="s">
        <v>597</v>
      </c>
      <c r="B23" s="106" t="s">
        <v>598</v>
      </c>
      <c r="C23" s="106" t="s">
        <v>599</v>
      </c>
      <c r="D23" s="106" t="s">
        <v>600</v>
      </c>
      <c r="E23" s="106" t="s">
        <v>601</v>
      </c>
      <c r="F23" s="106" t="s">
        <v>602</v>
      </c>
      <c r="G23" s="106" t="s">
        <v>603</v>
      </c>
      <c r="H23" s="106" t="s">
        <v>604</v>
      </c>
      <c r="I23" s="106" t="s">
        <v>605</v>
      </c>
      <c r="J23" s="106" t="s">
        <v>606</v>
      </c>
      <c r="K23" s="106" t="s">
        <v>607</v>
      </c>
      <c r="L23" s="106" t="s">
        <v>608</v>
      </c>
      <c r="M23" s="106" t="s">
        <v>609</v>
      </c>
      <c r="N23" s="106" t="s">
        <v>115</v>
      </c>
      <c r="O23" s="116" t="s">
        <v>116</v>
      </c>
      <c r="P23" s="116" t="s">
        <v>150</v>
      </c>
      <c r="Q23" s="116" t="s">
        <v>151</v>
      </c>
      <c r="R23" s="116" t="s">
        <v>152</v>
      </c>
      <c r="S23" s="116" t="s">
        <v>120</v>
      </c>
      <c r="T23" s="116" t="s">
        <v>121</v>
      </c>
      <c r="U23" s="116" t="s">
        <v>122</v>
      </c>
    </row>
    <row r="24" spans="1:21" ht="15" customHeight="1">
      <c r="A24" s="107"/>
      <c r="B24" s="108" t="s">
        <v>566</v>
      </c>
      <c r="C24" s="108" t="s">
        <v>567</v>
      </c>
      <c r="D24" s="109" t="s">
        <v>124</v>
      </c>
      <c r="E24" s="110">
        <v>27</v>
      </c>
      <c r="F24" s="111"/>
      <c r="G24" s="111"/>
      <c r="H24" s="111"/>
      <c r="I24" s="111"/>
      <c r="J24" s="111">
        <v>1</v>
      </c>
      <c r="K24" s="111"/>
      <c r="L24" s="111"/>
      <c r="M24" s="111"/>
      <c r="N24" s="111">
        <v>12</v>
      </c>
      <c r="O24" s="117">
        <f aca="true" t="shared" si="4" ref="O24:O41">(1-((N24*0.003)+(M24*0.13)+(L24*0.05)+(K24*0.03)+(J24*0.09)+(I24*0.03)+(H24*0.02)+(G24*0.14)+(F24*0.03)))*E24</f>
        <v>23.598</v>
      </c>
      <c r="P24" s="118">
        <f aca="true" t="shared" si="5" ref="P24:P41">ROUND((SQRT(O24)+2.6)/10,4)</f>
        <v>0.7458</v>
      </c>
      <c r="Q24" s="119">
        <v>0.548611111111111</v>
      </c>
      <c r="R24" s="119">
        <v>0.5964351851851851</v>
      </c>
      <c r="S24" s="119">
        <f aca="true" t="shared" si="6" ref="S24:S39">R24-Q24</f>
        <v>0.047824074074074074</v>
      </c>
      <c r="T24" s="119">
        <f aca="true" t="shared" si="7" ref="T24:T39">S24*P24</f>
        <v>0.035667194444444446</v>
      </c>
      <c r="U24" s="118">
        <v>1</v>
      </c>
    </row>
    <row r="25" spans="1:21" ht="15" customHeight="1">
      <c r="A25" s="107">
        <v>3989</v>
      </c>
      <c r="B25" s="108" t="s">
        <v>610</v>
      </c>
      <c r="C25" s="108" t="s">
        <v>611</v>
      </c>
      <c r="D25" s="109" t="s">
        <v>612</v>
      </c>
      <c r="E25" s="110">
        <v>34</v>
      </c>
      <c r="F25" s="111">
        <v>1</v>
      </c>
      <c r="G25" s="111"/>
      <c r="H25" s="111"/>
      <c r="I25" s="111">
        <v>1</v>
      </c>
      <c r="J25" s="111">
        <v>1</v>
      </c>
      <c r="K25" s="111"/>
      <c r="L25" s="111"/>
      <c r="M25" s="111"/>
      <c r="N25" s="111">
        <v>11</v>
      </c>
      <c r="O25" s="117">
        <f t="shared" si="4"/>
        <v>27.778</v>
      </c>
      <c r="P25" s="118">
        <f t="shared" si="5"/>
        <v>0.787</v>
      </c>
      <c r="Q25" s="119">
        <v>0.548611111111111</v>
      </c>
      <c r="R25" s="119">
        <v>0.5940740740740741</v>
      </c>
      <c r="S25" s="119">
        <f t="shared" si="6"/>
        <v>0.04546296296296304</v>
      </c>
      <c r="T25" s="119">
        <f t="shared" si="7"/>
        <v>0.03577935185185191</v>
      </c>
      <c r="U25" s="118">
        <v>2</v>
      </c>
    </row>
    <row r="26" spans="1:21" ht="15" customHeight="1">
      <c r="A26" s="107">
        <v>2377</v>
      </c>
      <c r="B26" s="108" t="s">
        <v>157</v>
      </c>
      <c r="C26" s="108" t="s">
        <v>158</v>
      </c>
      <c r="D26" s="109" t="s">
        <v>125</v>
      </c>
      <c r="E26" s="110">
        <v>26</v>
      </c>
      <c r="F26" s="111"/>
      <c r="G26" s="111"/>
      <c r="H26" s="111"/>
      <c r="I26" s="111"/>
      <c r="J26" s="111"/>
      <c r="K26" s="111"/>
      <c r="L26" s="111"/>
      <c r="M26" s="111"/>
      <c r="N26" s="111">
        <v>11</v>
      </c>
      <c r="O26" s="117">
        <f t="shared" si="4"/>
        <v>25.142</v>
      </c>
      <c r="P26" s="118">
        <f t="shared" si="5"/>
        <v>0.7614</v>
      </c>
      <c r="Q26" s="119">
        <v>0.548611111111111</v>
      </c>
      <c r="R26" s="119">
        <v>0.595625</v>
      </c>
      <c r="S26" s="119">
        <f t="shared" si="6"/>
        <v>0.04701388888888891</v>
      </c>
      <c r="T26" s="119">
        <f t="shared" si="7"/>
        <v>0.03579637500000001</v>
      </c>
      <c r="U26" s="118">
        <v>3</v>
      </c>
    </row>
    <row r="27" spans="1:21" ht="15" customHeight="1">
      <c r="A27" s="107">
        <v>5888</v>
      </c>
      <c r="B27" s="108" t="s">
        <v>568</v>
      </c>
      <c r="C27" s="108" t="s">
        <v>569</v>
      </c>
      <c r="D27" s="109" t="s">
        <v>123</v>
      </c>
      <c r="E27" s="110">
        <v>21</v>
      </c>
      <c r="F27" s="111">
        <v>1</v>
      </c>
      <c r="G27" s="111"/>
      <c r="H27" s="111"/>
      <c r="I27" s="111">
        <v>1</v>
      </c>
      <c r="J27" s="111">
        <v>1</v>
      </c>
      <c r="K27" s="111"/>
      <c r="L27" s="111"/>
      <c r="M27" s="111"/>
      <c r="N27" s="111">
        <v>9</v>
      </c>
      <c r="O27" s="117">
        <f t="shared" si="4"/>
        <v>17.282999999999998</v>
      </c>
      <c r="P27" s="118">
        <f t="shared" si="5"/>
        <v>0.6757</v>
      </c>
      <c r="Q27" s="119">
        <v>0.548611111111111</v>
      </c>
      <c r="R27" s="119">
        <v>0.6017013888888889</v>
      </c>
      <c r="S27" s="119">
        <f t="shared" si="6"/>
        <v>0.05309027777777786</v>
      </c>
      <c r="T27" s="119">
        <f t="shared" si="7"/>
        <v>0.0358731006944445</v>
      </c>
      <c r="U27" s="118">
        <v>4</v>
      </c>
    </row>
    <row r="28" spans="1:21" ht="15" customHeight="1">
      <c r="A28" s="107">
        <v>4858</v>
      </c>
      <c r="B28" s="108" t="s">
        <v>556</v>
      </c>
      <c r="C28" s="108" t="s">
        <v>557</v>
      </c>
      <c r="D28" s="109" t="s">
        <v>128</v>
      </c>
      <c r="E28" s="110">
        <v>18.5</v>
      </c>
      <c r="F28" s="111"/>
      <c r="G28" s="111"/>
      <c r="H28" s="111"/>
      <c r="I28" s="111"/>
      <c r="J28" s="111"/>
      <c r="K28" s="111"/>
      <c r="L28" s="111"/>
      <c r="M28" s="111"/>
      <c r="N28" s="111"/>
      <c r="O28" s="117">
        <f t="shared" si="4"/>
        <v>18.5</v>
      </c>
      <c r="P28" s="118">
        <f t="shared" si="5"/>
        <v>0.6901</v>
      </c>
      <c r="Q28" s="119">
        <v>0.548611111111111</v>
      </c>
      <c r="R28" s="119">
        <v>0.6019097222222222</v>
      </c>
      <c r="S28" s="119">
        <f t="shared" si="6"/>
        <v>0.053298611111111116</v>
      </c>
      <c r="T28" s="119">
        <f t="shared" si="7"/>
        <v>0.03678137152777779</v>
      </c>
      <c r="U28" s="118">
        <v>5</v>
      </c>
    </row>
    <row r="29" spans="1:21" ht="15" customHeight="1">
      <c r="A29" s="107">
        <v>5791</v>
      </c>
      <c r="B29" s="108" t="s">
        <v>613</v>
      </c>
      <c r="C29" s="108" t="s">
        <v>571</v>
      </c>
      <c r="D29" s="109" t="s">
        <v>132</v>
      </c>
      <c r="E29" s="110">
        <v>28.75</v>
      </c>
      <c r="F29" s="111">
        <v>1</v>
      </c>
      <c r="G29" s="111"/>
      <c r="H29" s="111"/>
      <c r="I29" s="111"/>
      <c r="J29" s="111"/>
      <c r="K29" s="111"/>
      <c r="L29" s="111"/>
      <c r="M29" s="111"/>
      <c r="N29" s="111">
        <v>6</v>
      </c>
      <c r="O29" s="117">
        <f t="shared" si="4"/>
        <v>27.369999999999997</v>
      </c>
      <c r="P29" s="118">
        <f t="shared" si="5"/>
        <v>0.7832</v>
      </c>
      <c r="Q29" s="119">
        <v>0.548611111111111</v>
      </c>
      <c r="R29" s="119">
        <v>0.5956712962962963</v>
      </c>
      <c r="S29" s="119">
        <f t="shared" si="6"/>
        <v>0.04706018518518529</v>
      </c>
      <c r="T29" s="119">
        <f t="shared" si="7"/>
        <v>0.03685753703703712</v>
      </c>
      <c r="U29" s="118">
        <v>6</v>
      </c>
    </row>
    <row r="30" spans="1:21" ht="15" customHeight="1">
      <c r="A30" s="107">
        <v>6171</v>
      </c>
      <c r="B30" s="108" t="s">
        <v>312</v>
      </c>
      <c r="C30" s="108" t="s">
        <v>313</v>
      </c>
      <c r="D30" s="109" t="s">
        <v>129</v>
      </c>
      <c r="E30" s="110">
        <v>27.75</v>
      </c>
      <c r="F30" s="111"/>
      <c r="G30" s="111"/>
      <c r="H30" s="111"/>
      <c r="I30" s="111"/>
      <c r="J30" s="111">
        <v>1</v>
      </c>
      <c r="K30" s="111"/>
      <c r="L30" s="111"/>
      <c r="M30" s="111"/>
      <c r="N30" s="111">
        <v>7</v>
      </c>
      <c r="O30" s="117">
        <f t="shared" si="4"/>
        <v>24.66975</v>
      </c>
      <c r="P30" s="118">
        <f t="shared" si="5"/>
        <v>0.7567</v>
      </c>
      <c r="Q30" s="119">
        <v>0.548611111111111</v>
      </c>
      <c r="R30" s="119">
        <v>0.5975694444444445</v>
      </c>
      <c r="S30" s="119">
        <f t="shared" si="6"/>
        <v>0.04895833333333344</v>
      </c>
      <c r="T30" s="119">
        <f t="shared" si="7"/>
        <v>0.037046770833333416</v>
      </c>
      <c r="U30" s="118">
        <v>7</v>
      </c>
    </row>
    <row r="31" spans="1:21" ht="15" customHeight="1">
      <c r="A31" s="107">
        <v>5861</v>
      </c>
      <c r="B31" s="108" t="s">
        <v>375</v>
      </c>
      <c r="C31" s="108" t="s">
        <v>165</v>
      </c>
      <c r="D31" s="109" t="s">
        <v>376</v>
      </c>
      <c r="E31" s="110">
        <v>28.75</v>
      </c>
      <c r="F31" s="111">
        <v>1</v>
      </c>
      <c r="G31" s="111"/>
      <c r="H31" s="111"/>
      <c r="I31" s="111">
        <v>1</v>
      </c>
      <c r="J31" s="111"/>
      <c r="K31" s="111"/>
      <c r="L31" s="111"/>
      <c r="M31" s="111"/>
      <c r="N31" s="111">
        <v>6</v>
      </c>
      <c r="O31" s="117">
        <f t="shared" si="4"/>
        <v>26.5075</v>
      </c>
      <c r="P31" s="118">
        <f t="shared" si="5"/>
        <v>0.7749</v>
      </c>
      <c r="Q31" s="119">
        <v>0.548611111111111</v>
      </c>
      <c r="R31" s="119">
        <v>0.5967708333333334</v>
      </c>
      <c r="S31" s="119">
        <f t="shared" si="6"/>
        <v>0.04815972222222231</v>
      </c>
      <c r="T31" s="119">
        <f t="shared" si="7"/>
        <v>0.03731896875000007</v>
      </c>
      <c r="U31" s="118">
        <v>8</v>
      </c>
    </row>
    <row r="32" spans="1:21" ht="15" customHeight="1">
      <c r="A32" s="107">
        <v>6352</v>
      </c>
      <c r="B32" s="114" t="s">
        <v>614</v>
      </c>
      <c r="C32" s="108" t="s">
        <v>615</v>
      </c>
      <c r="D32" s="109" t="s">
        <v>555</v>
      </c>
      <c r="E32" s="110">
        <v>32.75</v>
      </c>
      <c r="F32" s="111"/>
      <c r="G32" s="111"/>
      <c r="H32" s="111"/>
      <c r="I32" s="111"/>
      <c r="J32" s="111"/>
      <c r="K32" s="111"/>
      <c r="L32" s="111"/>
      <c r="M32" s="111"/>
      <c r="N32" s="111"/>
      <c r="O32" s="117">
        <f t="shared" si="4"/>
        <v>32.75</v>
      </c>
      <c r="P32" s="118">
        <f t="shared" si="5"/>
        <v>0.8323</v>
      </c>
      <c r="Q32" s="119">
        <v>0.548611111111111</v>
      </c>
      <c r="R32" s="119">
        <v>0.5934837962962963</v>
      </c>
      <c r="S32" s="119">
        <f t="shared" si="6"/>
        <v>0.04487268518518528</v>
      </c>
      <c r="T32" s="119">
        <f t="shared" si="7"/>
        <v>0.03734753587962971</v>
      </c>
      <c r="U32" s="118">
        <v>9</v>
      </c>
    </row>
    <row r="33" spans="1:21" ht="15" customHeight="1">
      <c r="A33" s="107">
        <v>5005</v>
      </c>
      <c r="B33" s="108" t="s">
        <v>266</v>
      </c>
      <c r="C33" s="108" t="s">
        <v>267</v>
      </c>
      <c r="D33" s="109" t="s">
        <v>268</v>
      </c>
      <c r="E33" s="110">
        <v>26.5</v>
      </c>
      <c r="F33" s="111"/>
      <c r="G33" s="111"/>
      <c r="H33" s="111"/>
      <c r="I33" s="111"/>
      <c r="J33" s="111">
        <v>1</v>
      </c>
      <c r="K33" s="111">
        <v>1</v>
      </c>
      <c r="L33" s="111"/>
      <c r="M33" s="111"/>
      <c r="N33" s="111">
        <v>12</v>
      </c>
      <c r="O33" s="117">
        <f t="shared" si="4"/>
        <v>22.366</v>
      </c>
      <c r="P33" s="118">
        <f t="shared" si="5"/>
        <v>0.7329</v>
      </c>
      <c r="Q33" s="119">
        <v>0.548611111111111</v>
      </c>
      <c r="R33" s="119">
        <v>0.5998032407407408</v>
      </c>
      <c r="S33" s="119">
        <f t="shared" si="6"/>
        <v>0.05119212962962971</v>
      </c>
      <c r="T33" s="119">
        <f t="shared" si="7"/>
        <v>0.03751871180555562</v>
      </c>
      <c r="U33" s="118">
        <v>10</v>
      </c>
    </row>
    <row r="34" spans="1:21" ht="15" customHeight="1">
      <c r="A34" s="107"/>
      <c r="B34" s="108" t="s">
        <v>35</v>
      </c>
      <c r="C34" s="108" t="s">
        <v>36</v>
      </c>
      <c r="D34" s="109" t="s">
        <v>134</v>
      </c>
      <c r="E34" s="110">
        <v>18.5</v>
      </c>
      <c r="F34" s="111"/>
      <c r="G34" s="111"/>
      <c r="H34" s="111"/>
      <c r="I34" s="111">
        <v>1</v>
      </c>
      <c r="J34" s="111"/>
      <c r="K34" s="111">
        <v>1</v>
      </c>
      <c r="L34" s="111"/>
      <c r="M34" s="111"/>
      <c r="N34" s="111">
        <v>21</v>
      </c>
      <c r="O34" s="117">
        <f t="shared" si="4"/>
        <v>16.2245</v>
      </c>
      <c r="P34" s="118">
        <f t="shared" si="5"/>
        <v>0.6628</v>
      </c>
      <c r="Q34" s="119">
        <v>0.548611111111111</v>
      </c>
      <c r="R34" s="119">
        <v>0.6056944444444444</v>
      </c>
      <c r="S34" s="119">
        <f t="shared" si="6"/>
        <v>0.057083333333333375</v>
      </c>
      <c r="T34" s="119">
        <f t="shared" si="7"/>
        <v>0.03783483333333336</v>
      </c>
      <c r="U34" s="118">
        <v>11</v>
      </c>
    </row>
    <row r="35" spans="1:21" ht="15" customHeight="1">
      <c r="A35" s="107">
        <v>6114</v>
      </c>
      <c r="B35" s="108" t="s">
        <v>616</v>
      </c>
      <c r="C35" s="108" t="s">
        <v>617</v>
      </c>
      <c r="D35" s="109" t="s">
        <v>231</v>
      </c>
      <c r="E35" s="110">
        <v>16.25</v>
      </c>
      <c r="F35" s="111">
        <v>1</v>
      </c>
      <c r="G35" s="111"/>
      <c r="H35" s="111"/>
      <c r="I35" s="111">
        <v>1</v>
      </c>
      <c r="J35" s="111">
        <v>1</v>
      </c>
      <c r="K35" s="111"/>
      <c r="L35" s="111"/>
      <c r="M35" s="111"/>
      <c r="N35" s="111">
        <v>26</v>
      </c>
      <c r="O35" s="117">
        <f t="shared" si="4"/>
        <v>12.545</v>
      </c>
      <c r="P35" s="118">
        <f t="shared" si="5"/>
        <v>0.6142</v>
      </c>
      <c r="Q35" s="119">
        <v>0.548611111111111</v>
      </c>
      <c r="R35" s="119">
        <v>0.6114467592592593</v>
      </c>
      <c r="S35" s="119">
        <f t="shared" si="6"/>
        <v>0.06283564814814824</v>
      </c>
      <c r="T35" s="119">
        <f t="shared" si="7"/>
        <v>0.038593655092592646</v>
      </c>
      <c r="U35" s="118">
        <v>12</v>
      </c>
    </row>
    <row r="36" spans="1:21" ht="15" customHeight="1">
      <c r="A36" s="107">
        <v>5629</v>
      </c>
      <c r="B36" s="108" t="s">
        <v>618</v>
      </c>
      <c r="C36" s="108" t="s">
        <v>619</v>
      </c>
      <c r="D36" s="120" t="s">
        <v>135</v>
      </c>
      <c r="E36" s="110">
        <v>17.75</v>
      </c>
      <c r="F36" s="111"/>
      <c r="G36" s="111"/>
      <c r="H36" s="111"/>
      <c r="I36" s="111"/>
      <c r="J36" s="111">
        <v>1</v>
      </c>
      <c r="K36" s="111"/>
      <c r="L36" s="111"/>
      <c r="M36" s="111"/>
      <c r="N36" s="111">
        <v>13</v>
      </c>
      <c r="O36" s="117">
        <f t="shared" si="4"/>
        <v>15.46025</v>
      </c>
      <c r="P36" s="118">
        <f t="shared" si="5"/>
        <v>0.6532</v>
      </c>
      <c r="Q36" s="119">
        <v>0.548611111111111</v>
      </c>
      <c r="R36" s="119">
        <v>0.6079050925925926</v>
      </c>
      <c r="S36" s="119">
        <f t="shared" si="6"/>
        <v>0.05929398148148157</v>
      </c>
      <c r="T36" s="119">
        <f t="shared" si="7"/>
        <v>0.038730828703703764</v>
      </c>
      <c r="U36" s="118">
        <v>13</v>
      </c>
    </row>
    <row r="37" spans="1:21" ht="15" customHeight="1">
      <c r="A37" s="107">
        <v>2744</v>
      </c>
      <c r="B37" s="108" t="s">
        <v>178</v>
      </c>
      <c r="C37" s="108" t="s">
        <v>179</v>
      </c>
      <c r="D37" s="109" t="s">
        <v>136</v>
      </c>
      <c r="E37" s="121">
        <v>18</v>
      </c>
      <c r="F37" s="111"/>
      <c r="G37" s="111"/>
      <c r="H37" s="111"/>
      <c r="I37" s="111"/>
      <c r="J37" s="111"/>
      <c r="K37" s="111"/>
      <c r="L37" s="111"/>
      <c r="M37" s="111"/>
      <c r="N37" s="111">
        <v>25</v>
      </c>
      <c r="O37" s="117">
        <f t="shared" si="4"/>
        <v>16.650000000000002</v>
      </c>
      <c r="P37" s="118">
        <f t="shared" si="5"/>
        <v>0.668</v>
      </c>
      <c r="Q37" s="119">
        <v>0.548611111111111</v>
      </c>
      <c r="R37" s="119">
        <v>0.6077083333333334</v>
      </c>
      <c r="S37" s="119">
        <f t="shared" si="6"/>
        <v>0.059097222222222356</v>
      </c>
      <c r="T37" s="123">
        <f t="shared" si="7"/>
        <v>0.03947694444444454</v>
      </c>
      <c r="U37" s="118">
        <v>14</v>
      </c>
    </row>
    <row r="38" spans="1:21" ht="15" customHeight="1">
      <c r="A38" s="107"/>
      <c r="B38" s="108" t="s">
        <v>473</v>
      </c>
      <c r="C38" s="108" t="s">
        <v>474</v>
      </c>
      <c r="D38" s="109" t="s">
        <v>475</v>
      </c>
      <c r="E38" s="110">
        <v>21.25</v>
      </c>
      <c r="F38" s="111"/>
      <c r="G38" s="111"/>
      <c r="H38" s="111"/>
      <c r="I38" s="111">
        <v>1</v>
      </c>
      <c r="J38" s="111">
        <v>1</v>
      </c>
      <c r="K38" s="111"/>
      <c r="L38" s="111"/>
      <c r="M38" s="111"/>
      <c r="N38" s="111">
        <v>15</v>
      </c>
      <c r="O38" s="117">
        <f t="shared" si="4"/>
        <v>17.74375</v>
      </c>
      <c r="P38" s="118">
        <f t="shared" si="5"/>
        <v>0.6812</v>
      </c>
      <c r="Q38" s="119">
        <v>0.548611111111111</v>
      </c>
      <c r="R38" s="119">
        <v>0.6078587962962964</v>
      </c>
      <c r="S38" s="119">
        <f t="shared" si="6"/>
        <v>0.059247685185185306</v>
      </c>
      <c r="T38" s="119">
        <f t="shared" si="7"/>
        <v>0.04035952314814823</v>
      </c>
      <c r="U38" s="118">
        <v>15</v>
      </c>
    </row>
    <row r="39" spans="1:21" ht="15" customHeight="1">
      <c r="A39" s="107">
        <v>6006</v>
      </c>
      <c r="B39" s="108" t="s">
        <v>587</v>
      </c>
      <c r="C39" s="108" t="s">
        <v>588</v>
      </c>
      <c r="D39" s="109" t="s">
        <v>420</v>
      </c>
      <c r="E39" s="110">
        <v>35.75</v>
      </c>
      <c r="F39" s="111"/>
      <c r="G39" s="111"/>
      <c r="H39" s="111"/>
      <c r="I39" s="111"/>
      <c r="J39" s="111"/>
      <c r="K39" s="111"/>
      <c r="L39" s="111"/>
      <c r="M39" s="111"/>
      <c r="N39" s="111">
        <v>4</v>
      </c>
      <c r="O39" s="117">
        <f t="shared" si="4"/>
        <v>35.321</v>
      </c>
      <c r="P39" s="118">
        <f t="shared" si="5"/>
        <v>0.8543</v>
      </c>
      <c r="Q39" s="119">
        <v>0.548611111111111</v>
      </c>
      <c r="R39" s="119">
        <v>0.5995254629629629</v>
      </c>
      <c r="S39" s="119">
        <f t="shared" si="6"/>
        <v>0.05091435185185189</v>
      </c>
      <c r="T39" s="119">
        <f t="shared" si="7"/>
        <v>0.04349613078703707</v>
      </c>
      <c r="U39" s="118">
        <v>16</v>
      </c>
    </row>
    <row r="40" spans="1:21" ht="15" customHeight="1">
      <c r="A40" s="107">
        <v>1725</v>
      </c>
      <c r="B40" s="108" t="s">
        <v>593</v>
      </c>
      <c r="C40" s="108" t="s">
        <v>594</v>
      </c>
      <c r="D40" s="109" t="s">
        <v>595</v>
      </c>
      <c r="E40" s="110">
        <v>32.75</v>
      </c>
      <c r="F40" s="111"/>
      <c r="G40" s="111"/>
      <c r="H40" s="111"/>
      <c r="I40" s="111"/>
      <c r="J40" s="111"/>
      <c r="K40" s="111"/>
      <c r="L40" s="111"/>
      <c r="M40" s="111"/>
      <c r="N40" s="111">
        <v>3</v>
      </c>
      <c r="O40" s="117">
        <f t="shared" si="4"/>
        <v>32.45525</v>
      </c>
      <c r="P40" s="118">
        <f t="shared" si="5"/>
        <v>0.8297</v>
      </c>
      <c r="Q40" s="119">
        <v>0.548611111111111</v>
      </c>
      <c r="R40" s="115" t="s">
        <v>596</v>
      </c>
      <c r="S40" s="115" t="s">
        <v>596</v>
      </c>
      <c r="T40" s="115" t="s">
        <v>596</v>
      </c>
      <c r="U40" s="115" t="s">
        <v>596</v>
      </c>
    </row>
    <row r="41" spans="1:21" ht="15" customHeight="1">
      <c r="A41" s="107"/>
      <c r="B41" s="108" t="s">
        <v>589</v>
      </c>
      <c r="C41" s="108" t="s">
        <v>590</v>
      </c>
      <c r="D41" s="109" t="s">
        <v>591</v>
      </c>
      <c r="E41" s="110">
        <v>26.25</v>
      </c>
      <c r="F41" s="111"/>
      <c r="G41" s="111"/>
      <c r="H41" s="111"/>
      <c r="I41" s="111"/>
      <c r="J41" s="111">
        <v>1</v>
      </c>
      <c r="K41" s="111"/>
      <c r="L41" s="111">
        <v>1</v>
      </c>
      <c r="M41" s="111"/>
      <c r="N41" s="111"/>
      <c r="O41" s="117">
        <f t="shared" si="4"/>
        <v>22.575</v>
      </c>
      <c r="P41" s="118">
        <f t="shared" si="5"/>
        <v>0.7351</v>
      </c>
      <c r="Q41" s="119">
        <v>0.548611111111111</v>
      </c>
      <c r="R41" s="115" t="s">
        <v>596</v>
      </c>
      <c r="S41" s="115" t="s">
        <v>596</v>
      </c>
      <c r="T41" s="115" t="s">
        <v>596</v>
      </c>
      <c r="U41" s="115" t="s">
        <v>596</v>
      </c>
    </row>
  </sheetData>
  <printOptions/>
  <pageMargins left="0.3937007874015748" right="0" top="0.1968503937007874" bottom="0" header="0.5118110236220472" footer="0.511811023622047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（株）片野システムエンジニア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miho</dc:creator>
  <cp:keywords/>
  <dc:description/>
  <cp:lastModifiedBy>miho</cp:lastModifiedBy>
  <cp:lastPrinted>2008-12-07T07:13:44Z</cp:lastPrinted>
  <dcterms:created xsi:type="dcterms:W3CDTF">2008-01-20T01:14:34Z</dcterms:created>
  <dcterms:modified xsi:type="dcterms:W3CDTF">2008-12-07T08:17:08Z</dcterms:modified>
  <cp:category/>
  <cp:version/>
  <cp:contentType/>
  <cp:contentStatus/>
</cp:coreProperties>
</file>